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707" firstSheet="17" activeTab="17"/>
  </bookViews>
  <sheets>
    <sheet name="BUDŻET" sheetId="1" r:id="rId1"/>
    <sheet name="załącznik_1" sheetId="2" r:id="rId2"/>
    <sheet name="załącznik_1 po zmianach" sheetId="3" r:id="rId3"/>
    <sheet name="załącznik_1 do AP" sheetId="4" r:id="rId4"/>
    <sheet name="załącznik_2" sheetId="5" r:id="rId5"/>
    <sheet name="załącznik_2 po zmianach" sheetId="6" r:id="rId6"/>
    <sheet name="załącznik_2 do AP" sheetId="7" r:id="rId7"/>
    <sheet name="załącznik_3" sheetId="8" r:id="rId8"/>
    <sheet name="załącznik_3 po zmianach" sheetId="9" r:id="rId9"/>
    <sheet name="załącznik_3 do AP" sheetId="10" r:id="rId10"/>
    <sheet name="załącznik_4" sheetId="11" r:id="rId11"/>
    <sheet name="załącznik_5" sheetId="12" r:id="rId12"/>
    <sheet name="załącznik_5 po zmianach" sheetId="13" r:id="rId13"/>
    <sheet name="załącznik_5 do AP" sheetId="14" r:id="rId14"/>
    <sheet name="załącznik_6" sheetId="15" r:id="rId15"/>
    <sheet name="załącznik_6 po zmianach" sheetId="16" r:id="rId16"/>
    <sheet name="załącznik_6 do AP" sheetId="17" r:id="rId17"/>
    <sheet name="załącznik_9" sheetId="24" r:id="rId18"/>
  </sheets>
  <definedNames>
    <definedName name="_xlnm._FilterDatabase" localSheetId="1" hidden="1">załącznik_1!$A$6:$E$159</definedName>
    <definedName name="Excel_BuiltIn_Print_Titles_1_1">załącznik_1!$A$6:$IT$8</definedName>
    <definedName name="Excel_BuiltIn_Print_Titles_2_1">załącznik_2!$A$6:$HV$10</definedName>
    <definedName name="Excel_BuiltIn_Print_Titles_7">załącznik_4!$A$12:$IU$16</definedName>
    <definedName name="Excel_BuiltIn_Print_Titles_8">#REF!</definedName>
    <definedName name="_xlnm.Print_Area" localSheetId="3">'załącznik_1 do AP'!$A$1:$E$180</definedName>
    <definedName name="_xlnm.Print_Area" localSheetId="2">'załącznik_1 po zmianach'!$A$1:$E$180</definedName>
    <definedName name="_xlnm.Print_Area" localSheetId="4">załącznik_2!$A$1:$R$84</definedName>
    <definedName name="_xlnm.Print_Area" localSheetId="6">'załącznik_2 do AP'!$A$1:$Q$84</definedName>
    <definedName name="_xlnm.Print_Area" localSheetId="5">'załącznik_2 po zmianach'!$A$1:$Q$84</definedName>
    <definedName name="_xlnm.Print_Titles" localSheetId="1">załącznik_1!$6:$8</definedName>
    <definedName name="_xlnm.Print_Titles" localSheetId="4">załącznik_2!$6:$10</definedName>
    <definedName name="_xlnm.Print_Titles" localSheetId="10">załącznik_4!$12:$16</definedName>
  </definedNames>
  <calcPr calcId="125725"/>
</workbook>
</file>

<file path=xl/calcChain.xml><?xml version="1.0" encoding="utf-8"?>
<calcChain xmlns="http://schemas.openxmlformats.org/spreadsheetml/2006/main">
  <c r="E12" i="2"/>
  <c r="E10" s="1"/>
  <c r="E20"/>
  <c r="E18"/>
  <c r="E25"/>
  <c r="E28"/>
  <c r="E32"/>
  <c r="E23" s="1"/>
  <c r="E36"/>
  <c r="E34"/>
  <c r="E41"/>
  <c r="E39"/>
  <c r="E44"/>
  <c r="E50"/>
  <c r="E53"/>
  <c r="E61"/>
  <c r="E71"/>
  <c r="E48" s="1"/>
  <c r="E48" i="4" s="1"/>
  <c r="E80" i="2"/>
  <c r="E84"/>
  <c r="E86"/>
  <c r="E91"/>
  <c r="E96"/>
  <c r="E89"/>
  <c r="E99"/>
  <c r="E104"/>
  <c r="E108"/>
  <c r="E112"/>
  <c r="E115"/>
  <c r="E102" s="1"/>
  <c r="E102" i="4" s="1"/>
  <c r="E118" i="2"/>
  <c r="E121"/>
  <c r="E127"/>
  <c r="E125"/>
  <c r="E133"/>
  <c r="E137"/>
  <c r="E140"/>
  <c r="E131" s="1"/>
  <c r="E146"/>
  <c r="E144"/>
  <c r="E150"/>
  <c r="E153"/>
  <c r="E155"/>
  <c r="E165"/>
  <c r="E163" s="1"/>
  <c r="E175" s="1"/>
  <c r="E171"/>
  <c r="E169"/>
  <c r="E11" i="4"/>
  <c r="E13"/>
  <c r="E14"/>
  <c r="E15"/>
  <c r="E16"/>
  <c r="E17"/>
  <c r="E19"/>
  <c r="E21"/>
  <c r="E22"/>
  <c r="E24"/>
  <c r="E26"/>
  <c r="E27"/>
  <c r="E29"/>
  <c r="E30"/>
  <c r="E31"/>
  <c r="E33"/>
  <c r="E35"/>
  <c r="E37"/>
  <c r="E38"/>
  <c r="E40"/>
  <c r="E42"/>
  <c r="E43"/>
  <c r="E45"/>
  <c r="E46"/>
  <c r="E47"/>
  <c r="E49"/>
  <c r="E51"/>
  <c r="E52"/>
  <c r="E54"/>
  <c r="E55"/>
  <c r="E56"/>
  <c r="E57"/>
  <c r="E58"/>
  <c r="E59"/>
  <c r="E60"/>
  <c r="E62"/>
  <c r="E63"/>
  <c r="E64"/>
  <c r="E65"/>
  <c r="E66"/>
  <c r="E67"/>
  <c r="E68"/>
  <c r="E69"/>
  <c r="E70"/>
  <c r="E72"/>
  <c r="E73"/>
  <c r="E74"/>
  <c r="E75"/>
  <c r="E76"/>
  <c r="E77"/>
  <c r="E78"/>
  <c r="E79"/>
  <c r="E81"/>
  <c r="E82"/>
  <c r="E83"/>
  <c r="E85"/>
  <c r="E87"/>
  <c r="E88"/>
  <c r="E90"/>
  <c r="E92"/>
  <c r="E93"/>
  <c r="E94"/>
  <c r="E95"/>
  <c r="E97"/>
  <c r="E98"/>
  <c r="E100"/>
  <c r="E101"/>
  <c r="E103"/>
  <c r="E105"/>
  <c r="E106"/>
  <c r="E107"/>
  <c r="E109"/>
  <c r="E110"/>
  <c r="E111"/>
  <c r="E113"/>
  <c r="E114"/>
  <c r="E116"/>
  <c r="E117"/>
  <c r="E119"/>
  <c r="E120"/>
  <c r="E122"/>
  <c r="E123"/>
  <c r="E124"/>
  <c r="E126"/>
  <c r="E128"/>
  <c r="E129"/>
  <c r="E130"/>
  <c r="E132"/>
  <c r="E134"/>
  <c r="E135"/>
  <c r="E136"/>
  <c r="E138"/>
  <c r="E139"/>
  <c r="E141"/>
  <c r="E142"/>
  <c r="E143"/>
  <c r="E145"/>
  <c r="E147"/>
  <c r="E148"/>
  <c r="E149"/>
  <c r="E151"/>
  <c r="E152"/>
  <c r="E154"/>
  <c r="E156"/>
  <c r="E157"/>
  <c r="E159"/>
  <c r="E162"/>
  <c r="E164"/>
  <c r="E166"/>
  <c r="E167"/>
  <c r="E168"/>
  <c r="E170"/>
  <c r="E172"/>
  <c r="E173"/>
  <c r="E174"/>
  <c r="E176"/>
  <c r="E180"/>
  <c r="E12" i="3"/>
  <c r="E10" s="1"/>
  <c r="E20"/>
  <c r="E18" s="1"/>
  <c r="E18" i="4"/>
  <c r="E25" i="3"/>
  <c r="E25" i="4"/>
  <c r="E28" i="3"/>
  <c r="E28" i="4"/>
  <c r="E32" i="3"/>
  <c r="E32" i="4"/>
  <c r="E36" i="3"/>
  <c r="E34"/>
  <c r="E34" i="4" s="1"/>
  <c r="E41" i="3"/>
  <c r="E41" i="4" s="1"/>
  <c r="E44" i="3"/>
  <c r="E44" i="4" s="1"/>
  <c r="E50" i="3"/>
  <c r="E50" i="4" s="1"/>
  <c r="E53" i="3"/>
  <c r="E53" i="4" s="1"/>
  <c r="E61" i="3"/>
  <c r="E61" i="4" s="1"/>
  <c r="E71" i="3"/>
  <c r="E71" i="4" s="1"/>
  <c r="E80" i="3"/>
  <c r="E80" i="4" s="1"/>
  <c r="E84" i="3"/>
  <c r="E84" i="4" s="1"/>
  <c r="E86" i="3"/>
  <c r="E86" i="4" s="1"/>
  <c r="E91" i="3"/>
  <c r="E91" i="4" s="1"/>
  <c r="E96" i="3"/>
  <c r="E96" i="4" s="1"/>
  <c r="E99" i="3"/>
  <c r="E99" i="4" s="1"/>
  <c r="E104" i="3"/>
  <c r="E104" i="4" s="1"/>
  <c r="E108" i="3"/>
  <c r="E108" i="4" s="1"/>
  <c r="E112" i="3"/>
  <c r="E112" i="4" s="1"/>
  <c r="E115" i="3"/>
  <c r="E115" i="4" s="1"/>
  <c r="E118" i="3"/>
  <c r="E118" i="4" s="1"/>
  <c r="E121" i="3"/>
  <c r="E121" i="4" s="1"/>
  <c r="E127" i="3"/>
  <c r="E127" i="4" s="1"/>
  <c r="E133" i="3"/>
  <c r="E133" i="4" s="1"/>
  <c r="E137" i="3"/>
  <c r="E137" i="4" s="1"/>
  <c r="E140" i="3"/>
  <c r="E140" i="4" s="1"/>
  <c r="E146" i="3"/>
  <c r="E144" s="1"/>
  <c r="E144" i="4"/>
  <c r="E150" i="3"/>
  <c r="E150" i="4"/>
  <c r="E155" i="3"/>
  <c r="E153" s="1"/>
  <c r="E153" i="4" s="1"/>
  <c r="E155"/>
  <c r="E165" i="3"/>
  <c r="E165" i="4"/>
  <c r="E171" i="3"/>
  <c r="E171" i="4"/>
  <c r="G11" i="5"/>
  <c r="H11"/>
  <c r="I11"/>
  <c r="J11"/>
  <c r="K11"/>
  <c r="L11"/>
  <c r="M11"/>
  <c r="O11"/>
  <c r="P11"/>
  <c r="Q11"/>
  <c r="D12"/>
  <c r="F12"/>
  <c r="E12" s="1"/>
  <c r="F11"/>
  <c r="N12"/>
  <c r="F13"/>
  <c r="E13" s="1"/>
  <c r="D13" s="1"/>
  <c r="N13"/>
  <c r="F14"/>
  <c r="E14" s="1"/>
  <c r="N14"/>
  <c r="N11" s="1"/>
  <c r="G15"/>
  <c r="H15"/>
  <c r="I15"/>
  <c r="J15"/>
  <c r="K15"/>
  <c r="L15"/>
  <c r="M15"/>
  <c r="O15"/>
  <c r="P15"/>
  <c r="Q15"/>
  <c r="F16"/>
  <c r="E16" s="1"/>
  <c r="D16" s="1"/>
  <c r="F15"/>
  <c r="N16"/>
  <c r="F17"/>
  <c r="E17" s="1"/>
  <c r="N17"/>
  <c r="D17" s="1"/>
  <c r="D17" i="7" s="1"/>
  <c r="G18" i="5"/>
  <c r="H18"/>
  <c r="I18"/>
  <c r="J18"/>
  <c r="K18"/>
  <c r="L18"/>
  <c r="M18"/>
  <c r="O18"/>
  <c r="P18"/>
  <c r="Q18"/>
  <c r="F19"/>
  <c r="N19"/>
  <c r="N18" s="1"/>
  <c r="G20"/>
  <c r="H20"/>
  <c r="I20"/>
  <c r="J20"/>
  <c r="K20"/>
  <c r="L20"/>
  <c r="M20"/>
  <c r="O20"/>
  <c r="P20"/>
  <c r="Q20"/>
  <c r="E21"/>
  <c r="F21"/>
  <c r="N21"/>
  <c r="N20" s="1"/>
  <c r="F22"/>
  <c r="E22" s="1"/>
  <c r="N22"/>
  <c r="G23"/>
  <c r="H23"/>
  <c r="I23"/>
  <c r="J23"/>
  <c r="K23"/>
  <c r="L23"/>
  <c r="M23"/>
  <c r="O23"/>
  <c r="P23"/>
  <c r="Q23"/>
  <c r="E24"/>
  <c r="F24"/>
  <c r="N24"/>
  <c r="N23" s="1"/>
  <c r="F25"/>
  <c r="E25" s="1"/>
  <c r="N25"/>
  <c r="E26"/>
  <c r="D26" s="1"/>
  <c r="F26"/>
  <c r="N26"/>
  <c r="F27"/>
  <c r="E27" s="1"/>
  <c r="D27" s="1"/>
  <c r="N27"/>
  <c r="E28"/>
  <c r="D28" s="1"/>
  <c r="F28"/>
  <c r="N28"/>
  <c r="G29"/>
  <c r="H29"/>
  <c r="I29"/>
  <c r="J29"/>
  <c r="K29"/>
  <c r="L29"/>
  <c r="M29"/>
  <c r="O29"/>
  <c r="P29"/>
  <c r="Q29"/>
  <c r="E30"/>
  <c r="D30" s="1"/>
  <c r="D29"/>
  <c r="F30"/>
  <c r="F29"/>
  <c r="N30"/>
  <c r="N29"/>
  <c r="G31"/>
  <c r="H31"/>
  <c r="I31"/>
  <c r="J31"/>
  <c r="K31"/>
  <c r="L31"/>
  <c r="M31"/>
  <c r="O31"/>
  <c r="P31"/>
  <c r="Q31"/>
  <c r="F32"/>
  <c r="E32" s="1"/>
  <c r="D32" s="1"/>
  <c r="F31"/>
  <c r="N32"/>
  <c r="F33"/>
  <c r="E33" s="1"/>
  <c r="N33"/>
  <c r="D33" s="1"/>
  <c r="F34"/>
  <c r="E34" s="1"/>
  <c r="D34" s="1"/>
  <c r="N34"/>
  <c r="F35"/>
  <c r="E35" s="1"/>
  <c r="N35"/>
  <c r="D35" s="1"/>
  <c r="F36"/>
  <c r="E36" s="1"/>
  <c r="D36" s="1"/>
  <c r="D36" i="7" s="1"/>
  <c r="N36" i="5"/>
  <c r="F37"/>
  <c r="E37" s="1"/>
  <c r="N37"/>
  <c r="D37" s="1"/>
  <c r="G38"/>
  <c r="H38"/>
  <c r="I38"/>
  <c r="J38"/>
  <c r="K38"/>
  <c r="L38"/>
  <c r="M38"/>
  <c r="O38"/>
  <c r="P38"/>
  <c r="Q38"/>
  <c r="F39"/>
  <c r="N39"/>
  <c r="N38" s="1"/>
  <c r="G40"/>
  <c r="H40"/>
  <c r="I40"/>
  <c r="J40"/>
  <c r="K40"/>
  <c r="L40"/>
  <c r="M40"/>
  <c r="O40"/>
  <c r="P40"/>
  <c r="Q40"/>
  <c r="E41"/>
  <c r="F41"/>
  <c r="N41"/>
  <c r="N40" s="1"/>
  <c r="F42"/>
  <c r="E42" s="1"/>
  <c r="N42"/>
  <c r="E43"/>
  <c r="D43" s="1"/>
  <c r="F43"/>
  <c r="N43"/>
  <c r="G44"/>
  <c r="H44"/>
  <c r="I44"/>
  <c r="J44"/>
  <c r="K44"/>
  <c r="L44"/>
  <c r="M44"/>
  <c r="O44"/>
  <c r="P44"/>
  <c r="Q44"/>
  <c r="F45"/>
  <c r="E45" s="1"/>
  <c r="N45"/>
  <c r="N44" s="1"/>
  <c r="E46"/>
  <c r="D46" s="1"/>
  <c r="F46"/>
  <c r="N46"/>
  <c r="F47"/>
  <c r="E47" s="1"/>
  <c r="D47" s="1"/>
  <c r="N47"/>
  <c r="E48"/>
  <c r="D48" s="1"/>
  <c r="F48"/>
  <c r="N48"/>
  <c r="F49"/>
  <c r="E49" s="1"/>
  <c r="D49" s="1"/>
  <c r="N49"/>
  <c r="E50"/>
  <c r="D50" s="1"/>
  <c r="F50"/>
  <c r="N50"/>
  <c r="F51"/>
  <c r="E51" s="1"/>
  <c r="D51" s="1"/>
  <c r="N51"/>
  <c r="G52"/>
  <c r="H52"/>
  <c r="I52"/>
  <c r="J52"/>
  <c r="K52"/>
  <c r="L52"/>
  <c r="M52"/>
  <c r="O52"/>
  <c r="P52"/>
  <c r="Q52"/>
  <c r="E53"/>
  <c r="F53"/>
  <c r="N53"/>
  <c r="N52" s="1"/>
  <c r="F54"/>
  <c r="E54" s="1"/>
  <c r="N54"/>
  <c r="E55"/>
  <c r="D55" s="1"/>
  <c r="F55"/>
  <c r="N55"/>
  <c r="G56"/>
  <c r="H56"/>
  <c r="I56"/>
  <c r="J56"/>
  <c r="K56"/>
  <c r="L56"/>
  <c r="M56"/>
  <c r="O56"/>
  <c r="P56"/>
  <c r="Q56"/>
  <c r="F57"/>
  <c r="E57" s="1"/>
  <c r="N57"/>
  <c r="N56" s="1"/>
  <c r="E58"/>
  <c r="D58" s="1"/>
  <c r="F58"/>
  <c r="N58"/>
  <c r="F59"/>
  <c r="E59" s="1"/>
  <c r="D59" s="1"/>
  <c r="N59"/>
  <c r="E60"/>
  <c r="D60" s="1"/>
  <c r="F60"/>
  <c r="N60"/>
  <c r="F61"/>
  <c r="E61" s="1"/>
  <c r="D61" s="1"/>
  <c r="N61"/>
  <c r="E62"/>
  <c r="D62" s="1"/>
  <c r="F62"/>
  <c r="N62"/>
  <c r="F63"/>
  <c r="E63" s="1"/>
  <c r="D63" s="1"/>
  <c r="N63"/>
  <c r="E64"/>
  <c r="D64" s="1"/>
  <c r="F64"/>
  <c r="N64"/>
  <c r="F65"/>
  <c r="E65" s="1"/>
  <c r="D65" s="1"/>
  <c r="N65"/>
  <c r="G66"/>
  <c r="H66"/>
  <c r="I66"/>
  <c r="J66"/>
  <c r="K66"/>
  <c r="L66"/>
  <c r="M66"/>
  <c r="O66"/>
  <c r="P66"/>
  <c r="Q66"/>
  <c r="E67"/>
  <c r="D67" s="1"/>
  <c r="D66" s="1"/>
  <c r="F67"/>
  <c r="F66"/>
  <c r="N67"/>
  <c r="N66"/>
  <c r="G68"/>
  <c r="H68"/>
  <c r="I68"/>
  <c r="J68"/>
  <c r="K68"/>
  <c r="L68"/>
  <c r="M68"/>
  <c r="O68"/>
  <c r="P68"/>
  <c r="Q68"/>
  <c r="D69"/>
  <c r="F69"/>
  <c r="E69" s="1"/>
  <c r="F68"/>
  <c r="N69"/>
  <c r="F70"/>
  <c r="E70" s="1"/>
  <c r="D70" s="1"/>
  <c r="N70"/>
  <c r="F71"/>
  <c r="E71" s="1"/>
  <c r="N71"/>
  <c r="N68" s="1"/>
  <c r="F72"/>
  <c r="E72" s="1"/>
  <c r="D72" s="1"/>
  <c r="N72"/>
  <c r="G73"/>
  <c r="H73"/>
  <c r="I73"/>
  <c r="J73"/>
  <c r="K73"/>
  <c r="L73"/>
  <c r="M73"/>
  <c r="O73"/>
  <c r="P73"/>
  <c r="Q73"/>
  <c r="D74"/>
  <c r="F74"/>
  <c r="E74" s="1"/>
  <c r="F73"/>
  <c r="N74"/>
  <c r="F75"/>
  <c r="E75" s="1"/>
  <c r="D75" s="1"/>
  <c r="N75"/>
  <c r="F76"/>
  <c r="E76" s="1"/>
  <c r="N76"/>
  <c r="N73" s="1"/>
  <c r="G77"/>
  <c r="H77"/>
  <c r="I77"/>
  <c r="J77"/>
  <c r="J84" s="1"/>
  <c r="K77"/>
  <c r="L77"/>
  <c r="M77"/>
  <c r="O77"/>
  <c r="O84" s="1"/>
  <c r="P77"/>
  <c r="Q77"/>
  <c r="F78"/>
  <c r="E78" s="1"/>
  <c r="D78" s="1"/>
  <c r="F77"/>
  <c r="N78"/>
  <c r="F79"/>
  <c r="E79" s="1"/>
  <c r="N79"/>
  <c r="D79" s="1"/>
  <c r="F80"/>
  <c r="E80" s="1"/>
  <c r="D80" s="1"/>
  <c r="N80"/>
  <c r="G81"/>
  <c r="H81"/>
  <c r="I81"/>
  <c r="J81"/>
  <c r="K81"/>
  <c r="L81"/>
  <c r="M81"/>
  <c r="O81"/>
  <c r="P81"/>
  <c r="Q81"/>
  <c r="D82"/>
  <c r="F82"/>
  <c r="E82" s="1"/>
  <c r="F81"/>
  <c r="N82"/>
  <c r="N81"/>
  <c r="F83"/>
  <c r="E83" s="1"/>
  <c r="D83" s="1"/>
  <c r="D81" s="1"/>
  <c r="N83"/>
  <c r="H84"/>
  <c r="L84"/>
  <c r="Q84"/>
  <c r="G12" i="7"/>
  <c r="H12"/>
  <c r="I12"/>
  <c r="J12"/>
  <c r="K12"/>
  <c r="L12"/>
  <c r="M12"/>
  <c r="O12"/>
  <c r="P12"/>
  <c r="Q12"/>
  <c r="G13"/>
  <c r="H13"/>
  <c r="I13"/>
  <c r="J13"/>
  <c r="K13"/>
  <c r="L13"/>
  <c r="M13"/>
  <c r="O13"/>
  <c r="P13"/>
  <c r="Q13"/>
  <c r="G14"/>
  <c r="H14"/>
  <c r="I14"/>
  <c r="J14"/>
  <c r="K14"/>
  <c r="L14"/>
  <c r="M14"/>
  <c r="O14"/>
  <c r="P14"/>
  <c r="Q14"/>
  <c r="G16"/>
  <c r="H16"/>
  <c r="I16"/>
  <c r="J16"/>
  <c r="K16"/>
  <c r="L16"/>
  <c r="M16"/>
  <c r="O16"/>
  <c r="P16"/>
  <c r="Q16"/>
  <c r="G17"/>
  <c r="H17"/>
  <c r="I17"/>
  <c r="J17"/>
  <c r="K17"/>
  <c r="L17"/>
  <c r="M17"/>
  <c r="O17"/>
  <c r="P17"/>
  <c r="Q17"/>
  <c r="G19"/>
  <c r="H19"/>
  <c r="I19"/>
  <c r="J19"/>
  <c r="K19"/>
  <c r="L19"/>
  <c r="M19"/>
  <c r="O19"/>
  <c r="P19"/>
  <c r="Q19"/>
  <c r="G21"/>
  <c r="H21"/>
  <c r="I21"/>
  <c r="J21"/>
  <c r="K21"/>
  <c r="L21"/>
  <c r="M21"/>
  <c r="O21"/>
  <c r="P21"/>
  <c r="Q21"/>
  <c r="G22"/>
  <c r="H22"/>
  <c r="I22"/>
  <c r="J22"/>
  <c r="K22"/>
  <c r="L22"/>
  <c r="M22"/>
  <c r="O22"/>
  <c r="P22"/>
  <c r="Q22"/>
  <c r="G24"/>
  <c r="H24"/>
  <c r="I24"/>
  <c r="J24"/>
  <c r="K24"/>
  <c r="L24"/>
  <c r="M24"/>
  <c r="O24"/>
  <c r="P24"/>
  <c r="Q24"/>
  <c r="G25"/>
  <c r="H25"/>
  <c r="I25"/>
  <c r="J25"/>
  <c r="K25"/>
  <c r="L25"/>
  <c r="M25"/>
  <c r="O25"/>
  <c r="P25"/>
  <c r="Q25"/>
  <c r="G26"/>
  <c r="H26"/>
  <c r="I26"/>
  <c r="J26"/>
  <c r="K26"/>
  <c r="L26"/>
  <c r="M26"/>
  <c r="O26"/>
  <c r="P26"/>
  <c r="Q26"/>
  <c r="G27"/>
  <c r="H27"/>
  <c r="I27"/>
  <c r="J27"/>
  <c r="K27"/>
  <c r="L27"/>
  <c r="M27"/>
  <c r="O27"/>
  <c r="P27"/>
  <c r="Q27"/>
  <c r="G28"/>
  <c r="H28"/>
  <c r="I28"/>
  <c r="J28"/>
  <c r="K28"/>
  <c r="L28"/>
  <c r="M28"/>
  <c r="O28"/>
  <c r="P28"/>
  <c r="Q28"/>
  <c r="G30"/>
  <c r="H30"/>
  <c r="I30"/>
  <c r="J30"/>
  <c r="K30"/>
  <c r="L30"/>
  <c r="M30"/>
  <c r="O30"/>
  <c r="P30"/>
  <c r="Q30"/>
  <c r="G32"/>
  <c r="H32"/>
  <c r="I32"/>
  <c r="J32"/>
  <c r="K32"/>
  <c r="L32"/>
  <c r="M32"/>
  <c r="O32"/>
  <c r="P32"/>
  <c r="Q32"/>
  <c r="G33"/>
  <c r="H33"/>
  <c r="I33"/>
  <c r="J33"/>
  <c r="K33"/>
  <c r="L33"/>
  <c r="M33"/>
  <c r="O33"/>
  <c r="P33"/>
  <c r="Q33"/>
  <c r="G34"/>
  <c r="H34"/>
  <c r="I34"/>
  <c r="J34"/>
  <c r="K34"/>
  <c r="L34"/>
  <c r="M34"/>
  <c r="O34"/>
  <c r="P34"/>
  <c r="Q34"/>
  <c r="G35"/>
  <c r="H35"/>
  <c r="I35"/>
  <c r="J35"/>
  <c r="K35"/>
  <c r="L35"/>
  <c r="M35"/>
  <c r="O35"/>
  <c r="P35"/>
  <c r="Q35"/>
  <c r="G36"/>
  <c r="H36"/>
  <c r="I36"/>
  <c r="J36"/>
  <c r="K36"/>
  <c r="L36"/>
  <c r="M36"/>
  <c r="O36"/>
  <c r="P36"/>
  <c r="Q36"/>
  <c r="G37"/>
  <c r="H37"/>
  <c r="I37"/>
  <c r="J37"/>
  <c r="K37"/>
  <c r="L37"/>
  <c r="M37"/>
  <c r="O37"/>
  <c r="P37"/>
  <c r="Q37"/>
  <c r="G39"/>
  <c r="H39"/>
  <c r="I39"/>
  <c r="J39"/>
  <c r="K39"/>
  <c r="L39"/>
  <c r="M39"/>
  <c r="O39"/>
  <c r="P39"/>
  <c r="Q39"/>
  <c r="G41"/>
  <c r="H41"/>
  <c r="I41"/>
  <c r="J41"/>
  <c r="K41"/>
  <c r="L41"/>
  <c r="M41"/>
  <c r="O41"/>
  <c r="P41"/>
  <c r="Q41"/>
  <c r="G42"/>
  <c r="H42"/>
  <c r="I42"/>
  <c r="J42"/>
  <c r="K42"/>
  <c r="L42"/>
  <c r="M42"/>
  <c r="O42"/>
  <c r="P42"/>
  <c r="Q42"/>
  <c r="G43"/>
  <c r="H43"/>
  <c r="I43"/>
  <c r="J43"/>
  <c r="K43"/>
  <c r="L43"/>
  <c r="M43"/>
  <c r="O43"/>
  <c r="P43"/>
  <c r="Q43"/>
  <c r="G45"/>
  <c r="H45"/>
  <c r="I45"/>
  <c r="J45"/>
  <c r="K45"/>
  <c r="L45"/>
  <c r="M45"/>
  <c r="O45"/>
  <c r="P45"/>
  <c r="Q45"/>
  <c r="G46"/>
  <c r="H46"/>
  <c r="I46"/>
  <c r="J46"/>
  <c r="K46"/>
  <c r="L46"/>
  <c r="M46"/>
  <c r="O46"/>
  <c r="P46"/>
  <c r="Q46"/>
  <c r="G47"/>
  <c r="H47"/>
  <c r="I47"/>
  <c r="J47"/>
  <c r="K47"/>
  <c r="L47"/>
  <c r="M47"/>
  <c r="O47"/>
  <c r="P47"/>
  <c r="Q47"/>
  <c r="G48"/>
  <c r="H48"/>
  <c r="I48"/>
  <c r="J48"/>
  <c r="K48"/>
  <c r="L48"/>
  <c r="M48"/>
  <c r="O48"/>
  <c r="P48"/>
  <c r="Q48"/>
  <c r="G49"/>
  <c r="H49"/>
  <c r="I49"/>
  <c r="J49"/>
  <c r="K49"/>
  <c r="L49"/>
  <c r="M49"/>
  <c r="O49"/>
  <c r="P49"/>
  <c r="Q49"/>
  <c r="G50"/>
  <c r="H50"/>
  <c r="I50"/>
  <c r="J50"/>
  <c r="K50"/>
  <c r="L50"/>
  <c r="M50"/>
  <c r="O50"/>
  <c r="P50"/>
  <c r="Q50"/>
  <c r="G51"/>
  <c r="H51"/>
  <c r="I51"/>
  <c r="J51"/>
  <c r="K51"/>
  <c r="L51"/>
  <c r="M51"/>
  <c r="O51"/>
  <c r="P51"/>
  <c r="Q51"/>
  <c r="G53"/>
  <c r="H53"/>
  <c r="I53"/>
  <c r="J53"/>
  <c r="K53"/>
  <c r="L53"/>
  <c r="M53"/>
  <c r="O53"/>
  <c r="P53"/>
  <c r="Q53"/>
  <c r="G54"/>
  <c r="H54"/>
  <c r="I54"/>
  <c r="J54"/>
  <c r="K54"/>
  <c r="L54"/>
  <c r="M54"/>
  <c r="O54"/>
  <c r="P54"/>
  <c r="Q54"/>
  <c r="G55"/>
  <c r="H55"/>
  <c r="I55"/>
  <c r="J55"/>
  <c r="K55"/>
  <c r="L55"/>
  <c r="M55"/>
  <c r="O55"/>
  <c r="P55"/>
  <c r="Q55"/>
  <c r="G57"/>
  <c r="H57"/>
  <c r="I57"/>
  <c r="J57"/>
  <c r="K57"/>
  <c r="L57"/>
  <c r="M57"/>
  <c r="O57"/>
  <c r="P57"/>
  <c r="Q57"/>
  <c r="G58"/>
  <c r="H58"/>
  <c r="I58"/>
  <c r="J58"/>
  <c r="K58"/>
  <c r="L58"/>
  <c r="M58"/>
  <c r="O58"/>
  <c r="P58"/>
  <c r="Q58"/>
  <c r="G59"/>
  <c r="H59"/>
  <c r="I59"/>
  <c r="J59"/>
  <c r="K59"/>
  <c r="L59"/>
  <c r="M59"/>
  <c r="O59"/>
  <c r="P59"/>
  <c r="Q59"/>
  <c r="G60"/>
  <c r="H60"/>
  <c r="I60"/>
  <c r="J60"/>
  <c r="K60"/>
  <c r="L60"/>
  <c r="M60"/>
  <c r="O60"/>
  <c r="P60"/>
  <c r="Q60"/>
  <c r="G61"/>
  <c r="H61"/>
  <c r="I61"/>
  <c r="J61"/>
  <c r="K61"/>
  <c r="L61"/>
  <c r="M61"/>
  <c r="O61"/>
  <c r="P61"/>
  <c r="Q61"/>
  <c r="G62"/>
  <c r="H62"/>
  <c r="I62"/>
  <c r="J62"/>
  <c r="K62"/>
  <c r="L62"/>
  <c r="M62"/>
  <c r="O62"/>
  <c r="P62"/>
  <c r="Q62"/>
  <c r="G63"/>
  <c r="H63"/>
  <c r="I63"/>
  <c r="J63"/>
  <c r="K63"/>
  <c r="L63"/>
  <c r="M63"/>
  <c r="O63"/>
  <c r="P63"/>
  <c r="Q63"/>
  <c r="G64"/>
  <c r="H64"/>
  <c r="I64"/>
  <c r="J64"/>
  <c r="K64"/>
  <c r="L64"/>
  <c r="M64"/>
  <c r="O64"/>
  <c r="P64"/>
  <c r="Q64"/>
  <c r="G65"/>
  <c r="H65"/>
  <c r="I65"/>
  <c r="J65"/>
  <c r="K65"/>
  <c r="L65"/>
  <c r="M65"/>
  <c r="O65"/>
  <c r="P65"/>
  <c r="Q65"/>
  <c r="G67"/>
  <c r="H67"/>
  <c r="I67"/>
  <c r="J67"/>
  <c r="K67"/>
  <c r="L67"/>
  <c r="M67"/>
  <c r="O67"/>
  <c r="P67"/>
  <c r="Q67"/>
  <c r="G69"/>
  <c r="H69"/>
  <c r="I69"/>
  <c r="J69"/>
  <c r="K69"/>
  <c r="L69"/>
  <c r="M69"/>
  <c r="O69"/>
  <c r="P69"/>
  <c r="Q69"/>
  <c r="G70"/>
  <c r="H70"/>
  <c r="I70"/>
  <c r="J70"/>
  <c r="K70"/>
  <c r="L70"/>
  <c r="M70"/>
  <c r="O70"/>
  <c r="P70"/>
  <c r="Q70"/>
  <c r="G71"/>
  <c r="H71"/>
  <c r="I71"/>
  <c r="J71"/>
  <c r="K71"/>
  <c r="L71"/>
  <c r="M71"/>
  <c r="O71"/>
  <c r="P71"/>
  <c r="Q71"/>
  <c r="G72"/>
  <c r="H72"/>
  <c r="I72"/>
  <c r="J72"/>
  <c r="K72"/>
  <c r="L72"/>
  <c r="M72"/>
  <c r="O72"/>
  <c r="P72"/>
  <c r="Q72"/>
  <c r="G74"/>
  <c r="H74"/>
  <c r="I74"/>
  <c r="J74"/>
  <c r="K74"/>
  <c r="L74"/>
  <c r="M74"/>
  <c r="O74"/>
  <c r="P74"/>
  <c r="Q74"/>
  <c r="G75"/>
  <c r="H75"/>
  <c r="I75"/>
  <c r="J75"/>
  <c r="K75"/>
  <c r="L75"/>
  <c r="M75"/>
  <c r="O75"/>
  <c r="P75"/>
  <c r="Q75"/>
  <c r="G76"/>
  <c r="H76"/>
  <c r="I76"/>
  <c r="J76"/>
  <c r="K76"/>
  <c r="L76"/>
  <c r="M76"/>
  <c r="O76"/>
  <c r="P76"/>
  <c r="Q76"/>
  <c r="G78"/>
  <c r="H78"/>
  <c r="I78"/>
  <c r="J78"/>
  <c r="K78"/>
  <c r="L78"/>
  <c r="M78"/>
  <c r="O78"/>
  <c r="P78"/>
  <c r="Q78"/>
  <c r="G79"/>
  <c r="H79"/>
  <c r="I79"/>
  <c r="J79"/>
  <c r="K79"/>
  <c r="L79"/>
  <c r="M79"/>
  <c r="O79"/>
  <c r="P79"/>
  <c r="Q79"/>
  <c r="G80"/>
  <c r="H80"/>
  <c r="I80"/>
  <c r="J80"/>
  <c r="K80"/>
  <c r="L80"/>
  <c r="M80"/>
  <c r="O80"/>
  <c r="P80"/>
  <c r="Q80"/>
  <c r="G82"/>
  <c r="H82"/>
  <c r="I82"/>
  <c r="J82"/>
  <c r="K82"/>
  <c r="L82"/>
  <c r="M82"/>
  <c r="O82"/>
  <c r="P82"/>
  <c r="Q82"/>
  <c r="G83"/>
  <c r="H83"/>
  <c r="I83"/>
  <c r="J83"/>
  <c r="K83"/>
  <c r="L83"/>
  <c r="M83"/>
  <c r="O83"/>
  <c r="P83"/>
  <c r="Q83"/>
  <c r="G11" i="6"/>
  <c r="G11" i="7"/>
  <c r="H11" i="6"/>
  <c r="H11" i="7"/>
  <c r="I11" i="6"/>
  <c r="I11" i="7"/>
  <c r="J11" i="6"/>
  <c r="J11" i="7"/>
  <c r="K11" i="6"/>
  <c r="K11" i="7"/>
  <c r="L11" i="6"/>
  <c r="L11" i="7"/>
  <c r="M11" i="6"/>
  <c r="M11" i="7"/>
  <c r="O11" i="6"/>
  <c r="O11" i="7"/>
  <c r="P11" i="6"/>
  <c r="P11" i="7"/>
  <c r="Q11" i="6"/>
  <c r="Q11" i="7"/>
  <c r="F12" i="6"/>
  <c r="F12" i="7"/>
  <c r="N12" i="6"/>
  <c r="N12" i="7"/>
  <c r="F13" i="6"/>
  <c r="E13" s="1"/>
  <c r="E13" i="7" s="1"/>
  <c r="F13"/>
  <c r="N13" i="6"/>
  <c r="N13" i="7"/>
  <c r="E14"/>
  <c r="F14" i="6"/>
  <c r="E14" s="1"/>
  <c r="F14" i="7"/>
  <c r="N14" i="6"/>
  <c r="N14" i="7"/>
  <c r="G15" i="6"/>
  <c r="G15" i="7"/>
  <c r="H15" i="6"/>
  <c r="H15" i="7"/>
  <c r="I15" i="6"/>
  <c r="I15" i="7"/>
  <c r="J15" i="6"/>
  <c r="J15" i="7"/>
  <c r="K15" i="6"/>
  <c r="K15" i="7"/>
  <c r="L15" i="6"/>
  <c r="L15" i="7"/>
  <c r="M15" i="6"/>
  <c r="M15" i="7"/>
  <c r="O15" i="6"/>
  <c r="O15" i="7"/>
  <c r="P15" i="6"/>
  <c r="P15" i="7"/>
  <c r="Q15" i="6"/>
  <c r="Q15" i="7"/>
  <c r="F16" i="6"/>
  <c r="E16" s="1"/>
  <c r="E16" i="7" s="1"/>
  <c r="F16"/>
  <c r="N16" i="6"/>
  <c r="N16" i="7"/>
  <c r="E17"/>
  <c r="F17" i="6"/>
  <c r="E17" s="1"/>
  <c r="F17" i="7"/>
  <c r="N17" i="6"/>
  <c r="N17" i="7"/>
  <c r="G18" i="6"/>
  <c r="G18" i="7"/>
  <c r="H18" i="6"/>
  <c r="H18" i="7"/>
  <c r="I18" i="6"/>
  <c r="I18" i="7"/>
  <c r="J18" i="6"/>
  <c r="J18" i="7"/>
  <c r="K18" i="6"/>
  <c r="K18" i="7"/>
  <c r="L18" i="6"/>
  <c r="L18" i="7"/>
  <c r="M18" i="6"/>
  <c r="M18" i="7"/>
  <c r="O18" i="6"/>
  <c r="O18" i="7"/>
  <c r="P18" i="6"/>
  <c r="P18" i="7"/>
  <c r="Q18" i="6"/>
  <c r="Q18" i="7"/>
  <c r="F19" i="6"/>
  <c r="E19" s="1"/>
  <c r="F19" i="7"/>
  <c r="N19" i="6"/>
  <c r="N19" i="7"/>
  <c r="G20" i="6"/>
  <c r="G20" i="7"/>
  <c r="H20" i="6"/>
  <c r="H20" i="7"/>
  <c r="I20" i="6"/>
  <c r="I20" i="7"/>
  <c r="J20" i="6"/>
  <c r="J20" i="7"/>
  <c r="K20" i="6"/>
  <c r="K20" i="7"/>
  <c r="L20" i="6"/>
  <c r="L20" i="7"/>
  <c r="M20" i="6"/>
  <c r="M20" i="7"/>
  <c r="O20" i="6"/>
  <c r="O20" i="7"/>
  <c r="P20" i="6"/>
  <c r="P20" i="7"/>
  <c r="Q20" i="6"/>
  <c r="Q20" i="7"/>
  <c r="E21"/>
  <c r="F21" i="6"/>
  <c r="E21" s="1"/>
  <c r="F21" i="7"/>
  <c r="N21" i="6"/>
  <c r="N21" i="7"/>
  <c r="F22" i="6"/>
  <c r="E22" s="1"/>
  <c r="E22" i="7" s="1"/>
  <c r="F22"/>
  <c r="N22" i="6"/>
  <c r="N22" i="7"/>
  <c r="G23" i="6"/>
  <c r="G23" i="7"/>
  <c r="H23" i="6"/>
  <c r="H23" i="7"/>
  <c r="I23" i="6"/>
  <c r="I23" i="7"/>
  <c r="J23" i="6"/>
  <c r="J23" i="7"/>
  <c r="K23" i="6"/>
  <c r="K23" i="7"/>
  <c r="L23" i="6"/>
  <c r="L23" i="7"/>
  <c r="M23" i="6"/>
  <c r="M23" i="7"/>
  <c r="O23" i="6"/>
  <c r="O23" i="7"/>
  <c r="P23" i="6"/>
  <c r="P23" i="7"/>
  <c r="Q23" i="6"/>
  <c r="Q23" i="7"/>
  <c r="E24"/>
  <c r="F24" i="6"/>
  <c r="E24" s="1"/>
  <c r="F24" i="7"/>
  <c r="N24" i="6"/>
  <c r="N24" i="7"/>
  <c r="F25" i="6"/>
  <c r="E25" s="1"/>
  <c r="E25" i="7" s="1"/>
  <c r="F25"/>
  <c r="N25" i="6"/>
  <c r="N25" i="7"/>
  <c r="E26"/>
  <c r="F26" i="6"/>
  <c r="E26" s="1"/>
  <c r="F26" i="7"/>
  <c r="N26" i="6"/>
  <c r="N26" i="7"/>
  <c r="F27" i="6"/>
  <c r="E27" s="1"/>
  <c r="E27" i="7" s="1"/>
  <c r="F27"/>
  <c r="N27" i="6"/>
  <c r="N27" i="7"/>
  <c r="E28"/>
  <c r="F28" i="6"/>
  <c r="E28" s="1"/>
  <c r="F28" i="7"/>
  <c r="N28" i="6"/>
  <c r="N28" i="7"/>
  <c r="G29" i="6"/>
  <c r="G29" i="7"/>
  <c r="H29" i="6"/>
  <c r="H29" i="7"/>
  <c r="I29" i="6"/>
  <c r="I29" i="7"/>
  <c r="J29" i="6"/>
  <c r="J29" i="7"/>
  <c r="K29" i="6"/>
  <c r="K29" i="7"/>
  <c r="L29" i="6"/>
  <c r="L29" i="7"/>
  <c r="M29" i="6"/>
  <c r="M29" i="7"/>
  <c r="O29" i="6"/>
  <c r="O29" i="7"/>
  <c r="P29" i="6"/>
  <c r="P29" i="7"/>
  <c r="Q29" i="6"/>
  <c r="Q29" i="7"/>
  <c r="F30" i="6"/>
  <c r="E30" s="1"/>
  <c r="E30" i="7" s="1"/>
  <c r="F30"/>
  <c r="N30" i="6"/>
  <c r="N30" i="7"/>
  <c r="G31" i="6"/>
  <c r="G31" i="7"/>
  <c r="H31" i="6"/>
  <c r="H31" i="7"/>
  <c r="I31" i="6"/>
  <c r="I31" i="7"/>
  <c r="J31" i="6"/>
  <c r="J31" i="7"/>
  <c r="K31" i="6"/>
  <c r="K31" i="7"/>
  <c r="L31" i="6"/>
  <c r="L31" i="7"/>
  <c r="M31" i="6"/>
  <c r="M31" i="7"/>
  <c r="O31" i="6"/>
  <c r="O31" i="7"/>
  <c r="P31" i="6"/>
  <c r="P31" i="7"/>
  <c r="Q31" i="6"/>
  <c r="Q31" i="7"/>
  <c r="E32"/>
  <c r="F32" i="6"/>
  <c r="E32" s="1"/>
  <c r="F32" i="7"/>
  <c r="N32" i="6"/>
  <c r="N32" i="7"/>
  <c r="F33" i="6"/>
  <c r="E33" s="1"/>
  <c r="E33" i="7" s="1"/>
  <c r="F33"/>
  <c r="N33" i="6"/>
  <c r="N33" i="7"/>
  <c r="E34"/>
  <c r="F34" i="6"/>
  <c r="E34" s="1"/>
  <c r="F34" i="7"/>
  <c r="N34" i="6"/>
  <c r="N34" i="7"/>
  <c r="F35" i="6"/>
  <c r="N35"/>
  <c r="N35" i="7" s="1"/>
  <c r="E36" i="6"/>
  <c r="F36"/>
  <c r="F36" i="7"/>
  <c r="N36" i="6"/>
  <c r="N36" i="7"/>
  <c r="F37" i="6"/>
  <c r="N37"/>
  <c r="N37" i="7" s="1"/>
  <c r="G38" i="6"/>
  <c r="G38" i="7"/>
  <c r="H38" i="6"/>
  <c r="H38" i="7"/>
  <c r="I38" i="6"/>
  <c r="I38" i="7"/>
  <c r="J38" i="6"/>
  <c r="J38" i="7"/>
  <c r="K38" i="6"/>
  <c r="K38" i="7"/>
  <c r="L38" i="6"/>
  <c r="L38" i="7"/>
  <c r="M38" i="6"/>
  <c r="M38" i="7"/>
  <c r="O38" i="6"/>
  <c r="O38" i="7"/>
  <c r="O84" s="1"/>
  <c r="P38" i="6"/>
  <c r="P38" i="7"/>
  <c r="Q38" i="6"/>
  <c r="Q38" i="7"/>
  <c r="F39" i="6"/>
  <c r="N39"/>
  <c r="G40"/>
  <c r="G40" i="7"/>
  <c r="H40" i="6"/>
  <c r="H40" i="7"/>
  <c r="I40" i="6"/>
  <c r="I40" i="7"/>
  <c r="J40" i="6"/>
  <c r="J40" i="7"/>
  <c r="J84" s="1"/>
  <c r="K40" i="6"/>
  <c r="K40" i="7"/>
  <c r="L40" i="6"/>
  <c r="L40" i="7"/>
  <c r="M40" i="6"/>
  <c r="M40" i="7"/>
  <c r="O40" i="6"/>
  <c r="O40" i="7"/>
  <c r="P40" i="6"/>
  <c r="P40" i="7"/>
  <c r="Q40" i="6"/>
  <c r="Q40" i="7"/>
  <c r="F41" i="6"/>
  <c r="N41"/>
  <c r="F42"/>
  <c r="F42" i="7" s="1"/>
  <c r="N42" i="6"/>
  <c r="N42" i="7" s="1"/>
  <c r="F43" i="6"/>
  <c r="F43" i="7" s="1"/>
  <c r="N43" i="6"/>
  <c r="N43" i="7" s="1"/>
  <c r="G44" i="6"/>
  <c r="G44" i="7" s="1"/>
  <c r="H44" i="6"/>
  <c r="H44" i="7" s="1"/>
  <c r="I44" i="6"/>
  <c r="I44" i="7" s="1"/>
  <c r="J44" i="6"/>
  <c r="J44" i="7" s="1"/>
  <c r="K44" i="6"/>
  <c r="K44" i="7" s="1"/>
  <c r="L44" i="6"/>
  <c r="L44" i="7" s="1"/>
  <c r="M44" i="6"/>
  <c r="M44" i="7" s="1"/>
  <c r="O44" i="6"/>
  <c r="O44" i="7" s="1"/>
  <c r="P44" i="6"/>
  <c r="P44" i="7" s="1"/>
  <c r="Q44" i="6"/>
  <c r="Q44" i="7" s="1"/>
  <c r="F45" i="6"/>
  <c r="F45" i="7" s="1"/>
  <c r="N45" i="6"/>
  <c r="N45" i="7" s="1"/>
  <c r="F46" i="6"/>
  <c r="F46" i="7" s="1"/>
  <c r="N46" i="6"/>
  <c r="N46" i="7" s="1"/>
  <c r="F47" i="6"/>
  <c r="F47" i="7" s="1"/>
  <c r="N47" i="6"/>
  <c r="N47" i="7" s="1"/>
  <c r="F48" i="6"/>
  <c r="F48" i="7" s="1"/>
  <c r="N48" i="6"/>
  <c r="N48" i="7" s="1"/>
  <c r="F49" i="6"/>
  <c r="F49" i="7" s="1"/>
  <c r="N49" i="6"/>
  <c r="N49" i="7" s="1"/>
  <c r="F50" i="6"/>
  <c r="F50" i="7" s="1"/>
  <c r="N50" i="6"/>
  <c r="N50" i="7" s="1"/>
  <c r="F51" i="6"/>
  <c r="F51" i="7" s="1"/>
  <c r="N51" i="6"/>
  <c r="N51" i="7" s="1"/>
  <c r="G52" i="6"/>
  <c r="G52" i="7" s="1"/>
  <c r="H52" i="6"/>
  <c r="H52" i="7" s="1"/>
  <c r="I52" i="6"/>
  <c r="I52" i="7" s="1"/>
  <c r="J52" i="6"/>
  <c r="J52" i="7" s="1"/>
  <c r="K52" i="6"/>
  <c r="K52" i="7" s="1"/>
  <c r="L52" i="6"/>
  <c r="L52" i="7" s="1"/>
  <c r="M52" i="6"/>
  <c r="M52" i="7" s="1"/>
  <c r="O52" i="6"/>
  <c r="O52" i="7" s="1"/>
  <c r="P52" i="6"/>
  <c r="P52" i="7" s="1"/>
  <c r="P84" s="1"/>
  <c r="Q52" i="6"/>
  <c r="Q52" i="7" s="1"/>
  <c r="F53" i="6"/>
  <c r="F53" i="7" s="1"/>
  <c r="N53" i="6"/>
  <c r="N53" i="7" s="1"/>
  <c r="F54" i="6"/>
  <c r="F54" i="7" s="1"/>
  <c r="N54" i="6"/>
  <c r="N54" i="7" s="1"/>
  <c r="F55" i="6"/>
  <c r="F55" i="7" s="1"/>
  <c r="N55" i="6"/>
  <c r="N55" i="7" s="1"/>
  <c r="G56" i="6"/>
  <c r="G56" i="7" s="1"/>
  <c r="H56" i="6"/>
  <c r="H56" i="7" s="1"/>
  <c r="I56" i="6"/>
  <c r="I56" i="7" s="1"/>
  <c r="J56" i="6"/>
  <c r="J56" i="7" s="1"/>
  <c r="K56" i="6"/>
  <c r="K56" i="7" s="1"/>
  <c r="K84" s="1"/>
  <c r="L56" i="6"/>
  <c r="L56" i="7" s="1"/>
  <c r="M56" i="6"/>
  <c r="M56" i="7" s="1"/>
  <c r="O56" i="6"/>
  <c r="O56" i="7" s="1"/>
  <c r="P56" i="6"/>
  <c r="P56" i="7" s="1"/>
  <c r="Q56" i="6"/>
  <c r="Q56" i="7" s="1"/>
  <c r="F57" i="6"/>
  <c r="F57" i="7" s="1"/>
  <c r="N57" i="6"/>
  <c r="N57" i="7" s="1"/>
  <c r="F58" i="6"/>
  <c r="F58" i="7" s="1"/>
  <c r="N58" i="6"/>
  <c r="N58" i="7" s="1"/>
  <c r="F59" i="6"/>
  <c r="F59" i="7" s="1"/>
  <c r="N59" i="6"/>
  <c r="N59" i="7" s="1"/>
  <c r="F60" i="6"/>
  <c r="F60" i="7" s="1"/>
  <c r="N60" i="6"/>
  <c r="N60" i="7" s="1"/>
  <c r="F61" i="6"/>
  <c r="F61" i="7" s="1"/>
  <c r="N61" i="6"/>
  <c r="N61" i="7" s="1"/>
  <c r="E62" i="6"/>
  <c r="E62" i="7" s="1"/>
  <c r="F62" i="6"/>
  <c r="F62" i="7" s="1"/>
  <c r="N62" i="6"/>
  <c r="N62" i="7" s="1"/>
  <c r="F63" i="6"/>
  <c r="F63" i="7" s="1"/>
  <c r="N63" i="6"/>
  <c r="N63" i="7" s="1"/>
  <c r="E64" i="6"/>
  <c r="E64" i="7" s="1"/>
  <c r="F64" i="6"/>
  <c r="F64" i="7" s="1"/>
  <c r="N64" i="6"/>
  <c r="N64" i="7" s="1"/>
  <c r="F65" i="6"/>
  <c r="F65" i="7" s="1"/>
  <c r="N65" i="6"/>
  <c r="N65" i="7" s="1"/>
  <c r="G66" i="6"/>
  <c r="G66" i="7" s="1"/>
  <c r="G84" s="1"/>
  <c r="H66" i="6"/>
  <c r="H66" i="7" s="1"/>
  <c r="I66" i="6"/>
  <c r="I66" i="7" s="1"/>
  <c r="J66" i="6"/>
  <c r="J66" i="7" s="1"/>
  <c r="K66" i="6"/>
  <c r="K66" i="7" s="1"/>
  <c r="L66" i="6"/>
  <c r="L66" i="7" s="1"/>
  <c r="M66" i="6"/>
  <c r="M66" i="7" s="1"/>
  <c r="O66" i="6"/>
  <c r="O66" i="7" s="1"/>
  <c r="P66" i="6"/>
  <c r="P66" i="7" s="1"/>
  <c r="Q66" i="6"/>
  <c r="Q66" i="7" s="1"/>
  <c r="E67" i="6"/>
  <c r="E67" i="7" s="1"/>
  <c r="F67" i="6"/>
  <c r="F67" i="7" s="1"/>
  <c r="N67" i="6"/>
  <c r="N67" i="7" s="1"/>
  <c r="G68" i="6"/>
  <c r="G68" i="7" s="1"/>
  <c r="H68" i="6"/>
  <c r="H68" i="7" s="1"/>
  <c r="I68" i="6"/>
  <c r="I68" i="7" s="1"/>
  <c r="J68" i="6"/>
  <c r="J68" i="7" s="1"/>
  <c r="K68" i="6"/>
  <c r="K68" i="7" s="1"/>
  <c r="L68" i="6"/>
  <c r="L68" i="7" s="1"/>
  <c r="M68" i="6"/>
  <c r="M68" i="7" s="1"/>
  <c r="O68" i="6"/>
  <c r="O68" i="7" s="1"/>
  <c r="P68" i="6"/>
  <c r="P68" i="7" s="1"/>
  <c r="Q68" i="6"/>
  <c r="Q68" i="7" s="1"/>
  <c r="F69" i="6"/>
  <c r="F69" i="7" s="1"/>
  <c r="N69" i="6"/>
  <c r="N69" i="7" s="1"/>
  <c r="E70" i="6"/>
  <c r="E70" i="7" s="1"/>
  <c r="F70" i="6"/>
  <c r="F70" i="7" s="1"/>
  <c r="N70" i="6"/>
  <c r="N70" i="7" s="1"/>
  <c r="F71" i="6"/>
  <c r="F71" i="7" s="1"/>
  <c r="N71" i="6"/>
  <c r="N71" i="7" s="1"/>
  <c r="E72" i="6"/>
  <c r="E72" i="7" s="1"/>
  <c r="F72" i="6"/>
  <c r="F72" i="7" s="1"/>
  <c r="N72" i="6"/>
  <c r="N72" i="7" s="1"/>
  <c r="G73" i="6"/>
  <c r="G73" i="7" s="1"/>
  <c r="H73" i="6"/>
  <c r="H73" i="7" s="1"/>
  <c r="I73" i="6"/>
  <c r="I73" i="7" s="1"/>
  <c r="J73" i="6"/>
  <c r="J73" i="7" s="1"/>
  <c r="K73" i="6"/>
  <c r="K73" i="7" s="1"/>
  <c r="L73" i="6"/>
  <c r="L73" i="7" s="1"/>
  <c r="M73" i="6"/>
  <c r="M73" i="7" s="1"/>
  <c r="O73" i="6"/>
  <c r="O73" i="7" s="1"/>
  <c r="P73" i="6"/>
  <c r="P73" i="7" s="1"/>
  <c r="Q73" i="6"/>
  <c r="Q73" i="7" s="1"/>
  <c r="F74" i="6"/>
  <c r="F74" i="7" s="1"/>
  <c r="N74" i="6"/>
  <c r="N74" i="7"/>
  <c r="F75" i="6"/>
  <c r="E75" s="1"/>
  <c r="F75" i="7"/>
  <c r="N75" i="6"/>
  <c r="N75" i="7"/>
  <c r="F76" i="6"/>
  <c r="E76" s="1"/>
  <c r="F76" i="7"/>
  <c r="N76" i="6"/>
  <c r="N76" i="7"/>
  <c r="G77" i="6"/>
  <c r="G77" i="7"/>
  <c r="H77" i="6"/>
  <c r="H77" i="7"/>
  <c r="I77" i="6"/>
  <c r="I77" i="7"/>
  <c r="J77" i="6"/>
  <c r="J77" i="7"/>
  <c r="K77" i="6"/>
  <c r="K77" i="7"/>
  <c r="L77" i="6"/>
  <c r="L77" i="7"/>
  <c r="M77" i="6"/>
  <c r="M77" i="7"/>
  <c r="O77" i="6"/>
  <c r="O77" i="7"/>
  <c r="P77" i="6"/>
  <c r="P77" i="7"/>
  <c r="Q77" i="6"/>
  <c r="Q77" i="7"/>
  <c r="F78" i="6"/>
  <c r="E78" s="1"/>
  <c r="F78" i="7"/>
  <c r="N78" i="6"/>
  <c r="N78" i="7"/>
  <c r="F79" i="6"/>
  <c r="E79" s="1"/>
  <c r="F79" i="7"/>
  <c r="N79" i="6"/>
  <c r="N79" i="7"/>
  <c r="F80" i="6"/>
  <c r="E80" s="1"/>
  <c r="F80" i="7"/>
  <c r="N80" i="6"/>
  <c r="N80" i="7"/>
  <c r="G81" i="6"/>
  <c r="G81" i="7"/>
  <c r="H81" i="6"/>
  <c r="H81" i="7"/>
  <c r="I81" i="6"/>
  <c r="I81" i="7"/>
  <c r="J81" i="6"/>
  <c r="J81" i="7"/>
  <c r="K81" i="6"/>
  <c r="K81" i="7"/>
  <c r="L81" i="6"/>
  <c r="L81" i="7"/>
  <c r="M81" i="6"/>
  <c r="M81" i="7"/>
  <c r="O81" i="6"/>
  <c r="O81" i="7"/>
  <c r="P81" i="6"/>
  <c r="P81" i="7"/>
  <c r="Q81" i="6"/>
  <c r="Q81" i="7"/>
  <c r="F82" i="6"/>
  <c r="E82" s="1"/>
  <c r="F82" i="7"/>
  <c r="N82" i="6"/>
  <c r="N82" i="7"/>
  <c r="F83" i="6"/>
  <c r="E83" s="1"/>
  <c r="F83" i="7"/>
  <c r="N83" i="6"/>
  <c r="N83" i="7"/>
  <c r="H84" i="6"/>
  <c r="J84"/>
  <c r="L84"/>
  <c r="O84"/>
  <c r="Q84"/>
  <c r="I16" i="8"/>
  <c r="I26"/>
  <c r="I25" i="10" s="1"/>
  <c r="I16"/>
  <c r="I17"/>
  <c r="I18"/>
  <c r="I19"/>
  <c r="I20"/>
  <c r="I21"/>
  <c r="I22"/>
  <c r="I23"/>
  <c r="I24"/>
  <c r="I26"/>
  <c r="I27"/>
  <c r="I28"/>
  <c r="I29"/>
  <c r="I30"/>
  <c r="I31"/>
  <c r="I32"/>
  <c r="I16" i="9"/>
  <c r="B5" i="1"/>
  <c r="I26" i="9"/>
  <c r="B6" i="1"/>
  <c r="D17" i="11"/>
  <c r="G17"/>
  <c r="G33" s="1"/>
  <c r="H17"/>
  <c r="I17"/>
  <c r="I33" s="1"/>
  <c r="J17"/>
  <c r="K17"/>
  <c r="K33" s="1"/>
  <c r="L17"/>
  <c r="F18"/>
  <c r="E18" s="1"/>
  <c r="E17" s="1"/>
  <c r="E19"/>
  <c r="F19"/>
  <c r="E20"/>
  <c r="F20"/>
  <c r="D21"/>
  <c r="G21"/>
  <c r="H21"/>
  <c r="I21"/>
  <c r="J21"/>
  <c r="K21"/>
  <c r="L21"/>
  <c r="F22"/>
  <c r="F21"/>
  <c r="F23"/>
  <c r="E23"/>
  <c r="D25"/>
  <c r="G25"/>
  <c r="H25"/>
  <c r="I25"/>
  <c r="J25"/>
  <c r="K25"/>
  <c r="L25"/>
  <c r="F26"/>
  <c r="F25" s="1"/>
  <c r="F27"/>
  <c r="E27" s="1"/>
  <c r="F28"/>
  <c r="E28" s="1"/>
  <c r="F29"/>
  <c r="E29" s="1"/>
  <c r="D30"/>
  <c r="D24" s="1"/>
  <c r="G30"/>
  <c r="G24"/>
  <c r="H30"/>
  <c r="H24" s="1"/>
  <c r="I30"/>
  <c r="I24"/>
  <c r="J30"/>
  <c r="J24" s="1"/>
  <c r="K30"/>
  <c r="K24"/>
  <c r="L30"/>
  <c r="L24" s="1"/>
  <c r="F31"/>
  <c r="E31" s="1"/>
  <c r="F32"/>
  <c r="F30" s="1"/>
  <c r="D13" i="12"/>
  <c r="D14"/>
  <c r="D23" s="1"/>
  <c r="D15"/>
  <c r="D16"/>
  <c r="D17"/>
  <c r="D18"/>
  <c r="D19"/>
  <c r="D20"/>
  <c r="D21"/>
  <c r="D22"/>
  <c r="E23"/>
  <c r="F23"/>
  <c r="E13" i="14"/>
  <c r="F13"/>
  <c r="E14"/>
  <c r="D14" s="1"/>
  <c r="F14"/>
  <c r="E15"/>
  <c r="D15" s="1"/>
  <c r="F15"/>
  <c r="E16"/>
  <c r="D16" s="1"/>
  <c r="F16"/>
  <c r="E17"/>
  <c r="D17" s="1"/>
  <c r="F17"/>
  <c r="E18"/>
  <c r="F18"/>
  <c r="E19"/>
  <c r="F19"/>
  <c r="E20"/>
  <c r="D20" s="1"/>
  <c r="F20"/>
  <c r="E21"/>
  <c r="D21" s="1"/>
  <c r="F21"/>
  <c r="E22"/>
  <c r="F22"/>
  <c r="D13" i="13"/>
  <c r="D14"/>
  <c r="D15"/>
  <c r="D16"/>
  <c r="D17"/>
  <c r="D18"/>
  <c r="D19"/>
  <c r="D20"/>
  <c r="D21"/>
  <c r="D22"/>
  <c r="D23"/>
  <c r="E23"/>
  <c r="F23"/>
  <c r="F35"/>
  <c r="F36"/>
  <c r="F37"/>
  <c r="F38"/>
  <c r="F39"/>
  <c r="F40"/>
  <c r="F41"/>
  <c r="F42"/>
  <c r="F43"/>
  <c r="F44"/>
  <c r="D45"/>
  <c r="F45"/>
  <c r="F15" i="15"/>
  <c r="F13" i="17"/>
  <c r="F14"/>
  <c r="F15" i="16"/>
  <c r="E12" i="24"/>
  <c r="D13" i="14"/>
  <c r="F41" i="7"/>
  <c r="F40" i="6"/>
  <c r="E36" i="7"/>
  <c r="D36" i="6"/>
  <c r="E22" i="11"/>
  <c r="E21" s="1"/>
  <c r="I15" i="10"/>
  <c r="N81" i="6"/>
  <c r="N81" i="7" s="1"/>
  <c r="F81" i="6"/>
  <c r="F81" i="7" s="1"/>
  <c r="N77" i="6"/>
  <c r="F77"/>
  <c r="F77" i="7"/>
  <c r="N73" i="6"/>
  <c r="N73" i="7" s="1"/>
  <c r="F73" i="6"/>
  <c r="F73" i="7" s="1"/>
  <c r="D72" i="6"/>
  <c r="D72" i="7" s="1"/>
  <c r="D70" i="6"/>
  <c r="D70" i="7" s="1"/>
  <c r="N66" i="6"/>
  <c r="N66" i="7" s="1"/>
  <c r="F66" i="6"/>
  <c r="F66" i="7" s="1"/>
  <c r="D64" i="6"/>
  <c r="D64" i="7" s="1"/>
  <c r="D62" i="6"/>
  <c r="D62" i="7" s="1"/>
  <c r="N56" i="6"/>
  <c r="N56" i="7" s="1"/>
  <c r="F56" i="6"/>
  <c r="N52"/>
  <c r="N52" i="7" s="1"/>
  <c r="F52" i="6"/>
  <c r="N44"/>
  <c r="N44" i="7" s="1"/>
  <c r="F44" i="6"/>
  <c r="Q84" i="7"/>
  <c r="L84"/>
  <c r="H84"/>
  <c r="N39"/>
  <c r="N38" i="6"/>
  <c r="N38" i="7" s="1"/>
  <c r="E66" i="6"/>
  <c r="E66" i="7" s="1"/>
  <c r="E60" i="6"/>
  <c r="E60" i="7" s="1"/>
  <c r="E58" i="6"/>
  <c r="D58" s="1"/>
  <c r="D58" i="7" s="1"/>
  <c r="E55" i="6"/>
  <c r="E55" i="7" s="1"/>
  <c r="E53" i="6"/>
  <c r="E53" i="7" s="1"/>
  <c r="E50" i="6"/>
  <c r="D50" s="1"/>
  <c r="D50" i="7" s="1"/>
  <c r="E48" i="6"/>
  <c r="E48" i="7" s="1"/>
  <c r="E46" i="6"/>
  <c r="E45"/>
  <c r="E43"/>
  <c r="E43" i="7" s="1"/>
  <c r="E42" i="6"/>
  <c r="E41"/>
  <c r="E41" i="7" s="1"/>
  <c r="M84"/>
  <c r="I84"/>
  <c r="F38" i="6"/>
  <c r="D34"/>
  <c r="D34" i="7" s="1"/>
  <c r="D33" i="6"/>
  <c r="D33" i="7" s="1"/>
  <c r="D32" i="6"/>
  <c r="N31"/>
  <c r="F31"/>
  <c r="F31" i="7"/>
  <c r="D30" i="6"/>
  <c r="N29"/>
  <c r="N29" i="7" s="1"/>
  <c r="F29" i="6"/>
  <c r="F29" i="7" s="1"/>
  <c r="D28" i="6"/>
  <c r="D28" i="7" s="1"/>
  <c r="D27" i="6"/>
  <c r="D27" i="7" s="1"/>
  <c r="D26" i="6"/>
  <c r="D26" i="7" s="1"/>
  <c r="D25" i="6"/>
  <c r="D24"/>
  <c r="N23"/>
  <c r="N23" i="7"/>
  <c r="F23" i="6"/>
  <c r="D22"/>
  <c r="D21"/>
  <c r="N20"/>
  <c r="N20" i="7" s="1"/>
  <c r="F20" i="6"/>
  <c r="D19"/>
  <c r="N18"/>
  <c r="N18" i="7"/>
  <c r="F18" i="6"/>
  <c r="D17"/>
  <c r="D16"/>
  <c r="N15"/>
  <c r="F15"/>
  <c r="F15" i="7" s="1"/>
  <c r="D14" i="6"/>
  <c r="D13"/>
  <c r="D13" i="7" s="1"/>
  <c r="N11" i="6"/>
  <c r="F11"/>
  <c r="E10" i="4"/>
  <c r="E29" i="6"/>
  <c r="E23"/>
  <c r="E20"/>
  <c r="E18"/>
  <c r="E15"/>
  <c r="E12"/>
  <c r="E81" i="5"/>
  <c r="E77"/>
  <c r="E73"/>
  <c r="E68"/>
  <c r="E66"/>
  <c r="E31"/>
  <c r="E29"/>
  <c r="E29" i="7" s="1"/>
  <c r="E15" i="5"/>
  <c r="E15" i="7" s="1"/>
  <c r="E11" i="5"/>
  <c r="E102" i="3"/>
  <c r="E89"/>
  <c r="E89" i="4"/>
  <c r="E48" i="3"/>
  <c r="E146" i="4"/>
  <c r="E36"/>
  <c r="E20"/>
  <c r="E12"/>
  <c r="E169" i="3"/>
  <c r="E169" i="4"/>
  <c r="E163" i="3"/>
  <c r="E131"/>
  <c r="E131" i="4" s="1"/>
  <c r="E125" i="3"/>
  <c r="E125" i="4" s="1"/>
  <c r="E39" i="3"/>
  <c r="E39" i="4" s="1"/>
  <c r="E23" i="3"/>
  <c r="E23" i="4" s="1"/>
  <c r="D20" i="6"/>
  <c r="D23"/>
  <c r="D42"/>
  <c r="D45"/>
  <c r="E163" i="4"/>
  <c r="E175" i="3"/>
  <c r="E175" i="4" s="1"/>
  <c r="E12" i="7"/>
  <c r="E11" i="6"/>
  <c r="E11" i="7" s="1"/>
  <c r="D12" i="6"/>
  <c r="F11" i="7"/>
  <c r="D15" i="6"/>
  <c r="D18"/>
  <c r="D30" i="7"/>
  <c r="D29" i="6"/>
  <c r="D29" i="7"/>
  <c r="E40" i="6"/>
  <c r="D41"/>
  <c r="D40" s="1"/>
  <c r="D43"/>
  <c r="D43" i="7" s="1"/>
  <c r="E46"/>
  <c r="D48" i="6"/>
  <c r="D48" i="7" s="1"/>
  <c r="E50"/>
  <c r="D53" i="6"/>
  <c r="D55"/>
  <c r="D55" i="7" s="1"/>
  <c r="E58"/>
  <c r="D60" i="6"/>
  <c r="D60" i="7" s="1"/>
  <c r="D12"/>
  <c r="D11" i="6"/>
  <c r="D57" i="5" l="1"/>
  <c r="D56" s="1"/>
  <c r="E56"/>
  <c r="D42"/>
  <c r="E40"/>
  <c r="E42" i="7"/>
  <c r="D32"/>
  <c r="D31" i="5"/>
  <c r="D25"/>
  <c r="E23"/>
  <c r="E23" i="7" s="1"/>
  <c r="N11"/>
  <c r="E40"/>
  <c r="F24" i="11"/>
  <c r="L33"/>
  <c r="J33"/>
  <c r="H33"/>
  <c r="D33"/>
  <c r="E83" i="7"/>
  <c r="D83" i="6"/>
  <c r="D83" i="7" s="1"/>
  <c r="E82"/>
  <c r="E81" i="6"/>
  <c r="E81" i="7" s="1"/>
  <c r="D82" i="6"/>
  <c r="E80" i="7"/>
  <c r="D80" i="6"/>
  <c r="D80" i="7" s="1"/>
  <c r="E79"/>
  <c r="D79" i="6"/>
  <c r="D79" i="7" s="1"/>
  <c r="E78"/>
  <c r="D78" i="6"/>
  <c r="E77"/>
  <c r="E77" i="7" s="1"/>
  <c r="E76"/>
  <c r="D76" i="6"/>
  <c r="E75" i="7"/>
  <c r="D75" i="6"/>
  <c r="D75" i="7" s="1"/>
  <c r="D54" i="5"/>
  <c r="E52"/>
  <c r="D45"/>
  <c r="E44"/>
  <c r="E45" i="7"/>
  <c r="D22" i="5"/>
  <c r="D22" i="7" s="1"/>
  <c r="E20" i="5"/>
  <c r="D15"/>
  <c r="D15" i="7" s="1"/>
  <c r="D16"/>
  <c r="D42"/>
  <c r="E20"/>
  <c r="D25"/>
  <c r="D77" i="5"/>
  <c r="E158" i="2"/>
  <c r="E179" s="1"/>
  <c r="N40" i="6"/>
  <c r="N40" i="7" s="1"/>
  <c r="N41"/>
  <c r="E39" i="6"/>
  <c r="F39" i="7"/>
  <c r="E35" i="6"/>
  <c r="F35" i="7"/>
  <c r="D46" i="6"/>
  <c r="E158" i="3"/>
  <c r="E47" i="6"/>
  <c r="E44" s="1"/>
  <c r="E44" i="7" s="1"/>
  <c r="E49" i="6"/>
  <c r="E51"/>
  <c r="E54"/>
  <c r="E57"/>
  <c r="E59"/>
  <c r="E61"/>
  <c r="D67"/>
  <c r="F68"/>
  <c r="F68" i="7" s="1"/>
  <c r="N68" i="6"/>
  <c r="N68" i="7" s="1"/>
  <c r="E26" i="11"/>
  <c r="E25" s="1"/>
  <c r="E32"/>
  <c r="E30" s="1"/>
  <c r="F17"/>
  <c r="F33" s="1"/>
  <c r="P84" i="6"/>
  <c r="M84"/>
  <c r="K84"/>
  <c r="I84"/>
  <c r="G84"/>
  <c r="E74"/>
  <c r="E71"/>
  <c r="E69"/>
  <c r="E65"/>
  <c r="E63"/>
  <c r="N77" i="5"/>
  <c r="N77" i="7" s="1"/>
  <c r="F52" i="5"/>
  <c r="F52" i="7" s="1"/>
  <c r="F40" i="5"/>
  <c r="F40" i="7" s="1"/>
  <c r="N31" i="5"/>
  <c r="N31" i="7" s="1"/>
  <c r="F23" i="5"/>
  <c r="F23" i="7" s="1"/>
  <c r="F20" i="5"/>
  <c r="F20" i="7" s="1"/>
  <c r="N15" i="5"/>
  <c r="N84" s="1"/>
  <c r="E37" i="6"/>
  <c r="F37" i="7"/>
  <c r="E39" i="5"/>
  <c r="F38"/>
  <c r="F38" i="7" s="1"/>
  <c r="E19" i="5"/>
  <c r="F18"/>
  <c r="D76"/>
  <c r="D73" s="1"/>
  <c r="D71"/>
  <c r="D68" s="1"/>
  <c r="F56"/>
  <c r="F56" i="7" s="1"/>
  <c r="D53" i="5"/>
  <c r="F44"/>
  <c r="F44" i="7" s="1"/>
  <c r="D41" i="5"/>
  <c r="D24"/>
  <c r="D23" s="1"/>
  <c r="D23" i="7" s="1"/>
  <c r="D21" i="5"/>
  <c r="P84"/>
  <c r="M84"/>
  <c r="K84"/>
  <c r="I84"/>
  <c r="G84"/>
  <c r="D14"/>
  <c r="D14" i="7" s="1"/>
  <c r="F15" i="17"/>
  <c r="F23" i="14"/>
  <c r="D22"/>
  <c r="D19"/>
  <c r="E23"/>
  <c r="D18"/>
  <c r="D23" s="1"/>
  <c r="F18" i="7" l="1"/>
  <c r="F84" s="1"/>
  <c r="F84" i="5"/>
  <c r="E65" i="7"/>
  <c r="D65" i="6"/>
  <c r="D65" i="7" s="1"/>
  <c r="E71"/>
  <c r="D71" i="6"/>
  <c r="D71" i="7" s="1"/>
  <c r="D66" i="6"/>
  <c r="D66" i="7" s="1"/>
  <c r="D67"/>
  <c r="D59" i="6"/>
  <c r="D59" i="7" s="1"/>
  <c r="E59"/>
  <c r="D54" i="6"/>
  <c r="E52"/>
  <c r="E52" i="7" s="1"/>
  <c r="E54"/>
  <c r="D49" i="6"/>
  <c r="D49" i="7" s="1"/>
  <c r="E49"/>
  <c r="E158" i="4"/>
  <c r="E179" i="3"/>
  <c r="D46" i="7"/>
  <c r="D35" i="6"/>
  <c r="E31"/>
  <c r="E35" i="7"/>
  <c r="E38" i="6"/>
  <c r="E39" i="7"/>
  <c r="D39" i="6"/>
  <c r="D11" i="5"/>
  <c r="D76" i="7"/>
  <c r="D24"/>
  <c r="N15"/>
  <c r="N84" i="6"/>
  <c r="N84" i="7"/>
  <c r="D20" i="5"/>
  <c r="D20" i="7" s="1"/>
  <c r="D21"/>
  <c r="D40" i="5"/>
  <c r="D40" i="7" s="1"/>
  <c r="D41"/>
  <c r="D52" i="5"/>
  <c r="D53" i="7"/>
  <c r="D19" i="5"/>
  <c r="E18"/>
  <c r="D39"/>
  <c r="D38" s="1"/>
  <c r="E38"/>
  <c r="E37" i="7"/>
  <c r="D37" i="6"/>
  <c r="D37" i="7" s="1"/>
  <c r="E63"/>
  <c r="D63" i="6"/>
  <c r="D63" i="7" s="1"/>
  <c r="E69"/>
  <c r="D69" i="6"/>
  <c r="E68"/>
  <c r="E68" i="7" s="1"/>
  <c r="E74"/>
  <c r="D74" i="6"/>
  <c r="E73"/>
  <c r="E73" i="7" s="1"/>
  <c r="E61"/>
  <c r="D61" i="6"/>
  <c r="D61" i="7" s="1"/>
  <c r="E56" i="6"/>
  <c r="E56" i="7" s="1"/>
  <c r="D57" i="6"/>
  <c r="E57" i="7"/>
  <c r="D51" i="6"/>
  <c r="D51" i="7" s="1"/>
  <c r="E51"/>
  <c r="D47" i="6"/>
  <c r="D47" i="7" s="1"/>
  <c r="E47"/>
  <c r="D45"/>
  <c r="D44" i="5"/>
  <c r="D77" i="6"/>
  <c r="D77" i="7" s="1"/>
  <c r="D78"/>
  <c r="D82"/>
  <c r="D81" i="6"/>
  <c r="D81" i="7" s="1"/>
  <c r="E24" i="11"/>
  <c r="E33" s="1"/>
  <c r="F84" i="6"/>
  <c r="E19" i="7"/>
  <c r="D56" i="6" l="1"/>
  <c r="D56" i="7" s="1"/>
  <c r="D57"/>
  <c r="D69"/>
  <c r="D68" i="6"/>
  <c r="D68" i="7" s="1"/>
  <c r="E84" i="5"/>
  <c r="E18" i="7"/>
  <c r="D39"/>
  <c r="D38" i="6"/>
  <c r="D38" i="7" s="1"/>
  <c r="E31"/>
  <c r="E84" i="6"/>
  <c r="E179" i="4"/>
  <c r="B2" i="1"/>
  <c r="D54" i="7"/>
  <c r="D52" i="6"/>
  <c r="D52" i="7" s="1"/>
  <c r="E38"/>
  <c r="D44" i="6"/>
  <c r="D44" i="7" s="1"/>
  <c r="D74"/>
  <c r="D73" i="6"/>
  <c r="D73" i="7" s="1"/>
  <c r="D18" i="5"/>
  <c r="D18" i="7" s="1"/>
  <c r="D19"/>
  <c r="D84" i="5"/>
  <c r="D11" i="7"/>
  <c r="D35"/>
  <c r="D31" i="6"/>
  <c r="D31" i="7" l="1"/>
  <c r="D84" i="6"/>
  <c r="B3" i="1" s="1"/>
  <c r="B8" s="1"/>
  <c r="B4"/>
  <c r="D84" i="7"/>
  <c r="E84"/>
</calcChain>
</file>

<file path=xl/sharedStrings.xml><?xml version="1.0" encoding="utf-8"?>
<sst xmlns="http://schemas.openxmlformats.org/spreadsheetml/2006/main" count="1850" uniqueCount="372">
  <si>
    <t>Dochody</t>
  </si>
  <si>
    <t>Wydatki</t>
  </si>
  <si>
    <t>Wynik</t>
  </si>
  <si>
    <t>Przychody</t>
  </si>
  <si>
    <t>Rozchody</t>
  </si>
  <si>
    <t>Finansowanie</t>
  </si>
  <si>
    <t>Załącznik Nr 1 do projektu uchwały Nr    /13</t>
  </si>
  <si>
    <t>Dochody budżetu Gminy Kobylanka w 2015 r.</t>
  </si>
  <si>
    <t xml:space="preserve">Dział </t>
  </si>
  <si>
    <t>Rozdział</t>
  </si>
  <si>
    <t>§</t>
  </si>
  <si>
    <t>Nazwa</t>
  </si>
  <si>
    <t>Plan ogółem</t>
  </si>
  <si>
    <t>Bieżące</t>
  </si>
  <si>
    <t>700</t>
  </si>
  <si>
    <t>Gospodarka mieszkaniowa</t>
  </si>
  <si>
    <t>W tym z tytułu dotacji i środków na finansowanie wydatków na realizację zadań finansowanych z udziałem środków, o których mowa w art.5 ust.1 pkt 2 i 3</t>
  </si>
  <si>
    <t>70005</t>
  </si>
  <si>
    <t>Gospodarka gruntami i nieruchomościami</t>
  </si>
  <si>
    <t>0470</t>
  </si>
  <si>
    <t xml:space="preserve">Wpływy z opłat za zarząd, użytkowanie i użytkowanie wieczyste nieruchomości </t>
  </si>
  <si>
    <t>0690</t>
  </si>
  <si>
    <t>Wpływy z różnych opłat</t>
  </si>
  <si>
    <t>0750</t>
  </si>
  <si>
    <t>Dochody z najmu i dzierżawy  składników majątkowych Skarbu Państwa, jednostek samorządu terytorialnego lub innych jednostek zaliczanych do sektora finansów publicznych oraz innych umów o podobnym charakterze</t>
  </si>
  <si>
    <t>0920</t>
  </si>
  <si>
    <t>Pozostałe odsetki</t>
  </si>
  <si>
    <t>710</t>
  </si>
  <si>
    <t>Działalność usługowa</t>
  </si>
  <si>
    <t>71035</t>
  </si>
  <si>
    <t>Cmentarze</t>
  </si>
  <si>
    <t>0830</t>
  </si>
  <si>
    <t>Wpływy z usług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</si>
  <si>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</si>
  <si>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</si>
  <si>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</si>
  <si>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</si>
  <si>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</si>
  <si>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</si>
  <si>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75023</t>
  </si>
  <si>
    <t>Urzędy gmin (miast i miast na prawach powiatu)</t>
  </si>
  <si>
    <t>0970</t>
  </si>
  <si>
    <t>Wpływy z różnych dochodów</t>
  </si>
  <si>
    <t>75095</t>
  </si>
  <si>
    <t>Pozostała działalność</t>
  </si>
  <si>
    <t>751</t>
  </si>
  <si>
    <t>Urzędy naczelnych organów władzy państwowej, kontroli i ochrony prawa oraz sądownictwa</t>
  </si>
  <si>
    <t>75101</t>
  </si>
  <si>
    <t xml:space="preserve">Urzędy naczelnych organów władzy państwowej, kontroli i ochrony prawa </t>
  </si>
  <si>
    <t>754</t>
  </si>
  <si>
    <t>Bezpieczeństwo publiczne i ochrona przeciwpożarowa</t>
  </si>
  <si>
    <t>75412</t>
  </si>
  <si>
    <t>Ochotnicze straże pożarne</t>
  </si>
  <si>
    <t>75416</t>
  </si>
  <si>
    <t>Straż gminna (miejska)</t>
  </si>
  <si>
    <t>0570</t>
  </si>
  <si>
    <t>Grzywny, mandaty i inne kary pieniężne od osób fizycznych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</si>
  <si>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</si>
  <si>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</si>
  <si>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</si>
  <si>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</si>
  <si>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</si>
  <si>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</si>
  <si>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</si>
  <si>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</si>
  <si>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</si>
  <si>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</si>
  <si>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</si>
  <si>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</si>
  <si>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</si>
  <si>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</si>
  <si>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</si>
  <si>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</si>
  <si>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</si>
  <si>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</si>
  <si>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</si>
  <si>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</si>
  <si>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75616</t>
  </si>
  <si>
    <t>Wpływy z podatku rolnego, podatku leśnego, podatku od spadków i darowizn, podatku od czynności cywilnoprawnych, oraz podatków i opłat lokalnych od osób fizycznych</t>
  </si>
  <si>
    <t>0360</t>
  </si>
  <si>
    <t>Podatek od spadków i darowizn</t>
  </si>
  <si>
    <t>75618</t>
  </si>
  <si>
    <t>Wpływy z innych opłat stanowiących dochody jednostek samorządu terytorialnego na podstawie ustaw</t>
  </si>
  <si>
    <t>0410</t>
  </si>
  <si>
    <t>Wpływy z opłaty skarbowej</t>
  </si>
  <si>
    <t>0430</t>
  </si>
  <si>
    <t>Wpływy z opłaty targowej</t>
  </si>
  <si>
    <t>0440</t>
  </si>
  <si>
    <t>Wpływy z opłaty miejscowej</t>
  </si>
  <si>
    <t>0480</t>
  </si>
  <si>
    <t>Wpływy z opłat za zezwolenia na sprzedaż napojów alkoholowych</t>
  </si>
  <si>
    <t>0490</t>
  </si>
  <si>
    <t>Wpływy z innych lokalnych opłat pobieranych przez jednostki samorządu terytorialnego na podstawie odrębnych ustaw</t>
  </si>
  <si>
    <t>75621</t>
  </si>
  <si>
    <t>Udział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</si>
  <si>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</si>
  <si>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</si>
  <si>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</si>
  <si>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</si>
  <si>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</si>
  <si>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</si>
  <si>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</si>
  <si>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</si>
  <si>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</si>
  <si>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</si>
  <si>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801</t>
  </si>
  <si>
    <t xml:space="preserve">Oświata i wychowanie </t>
  </si>
  <si>
    <t>80101</t>
  </si>
  <si>
    <t>Szkoły podstawowe</t>
  </si>
  <si>
    <t>80103</t>
  </si>
  <si>
    <t>Oddziały przedszkolne w szkołach podstawowych</t>
  </si>
  <si>
    <t>2030</t>
  </si>
  <si>
    <t>Dotacje celowe otrzymane z budżetu państwa na realizację własnych zadań bieżących gmin (związków gmin)</t>
  </si>
  <si>
    <t>80104</t>
  </si>
  <si>
    <t>Przedszkola</t>
  </si>
  <si>
    <t>852</t>
  </si>
  <si>
    <t>Pomoc społeczna</t>
  </si>
  <si>
    <t>85212</t>
  </si>
  <si>
    <t>Świadczenia rodzinne, świadczenie z funduszu alimentacyjnego oraz składki na ubezpieczenia emerytalne i rentowe z ubezpieczenia społecznego</t>
  </si>
  <si>
    <t>2360</t>
  </si>
  <si>
    <t>Dochody jednostek samorządu terytorialnego związane z realizacją zadań z zakresu administracji rządowej oraz innych zadań zleconych ustawami</t>
  </si>
  <si>
    <t>85213</t>
  </si>
  <si>
    <t>Składki na ubezpieczenie zdrowotne opłacane za osoby pobierające niektóre świadczenia z pomocy społecznej, niektóre świadczenia rodzinne oraz za osoby uczestniczące w zajęciach w centrum integracji społecznej</t>
  </si>
  <si>
    <t>85214</t>
  </si>
  <si>
    <t>Zasiłki i pomoc w naturze oraz składki na ubezpieczenia emerytalne i rentowe</t>
  </si>
  <si>
    <t>85216</t>
  </si>
  <si>
    <t>Zasiłki stałe</t>
  </si>
  <si>
    <t>85219</t>
  </si>
  <si>
    <t>Ośrodki pomocy społecznej</t>
  </si>
  <si>
    <t>85295</t>
  </si>
  <si>
    <t>853</t>
  </si>
  <si>
    <t>Pozostałe zadania w zakresie polityki społecznej</t>
  </si>
  <si>
    <t>85395</t>
  </si>
  <si>
    <t>2007</t>
  </si>
  <si>
    <t xml:space="preserve">Dotacje celowe w ramach programów finansowanych z udziałem środków europejskich oraz środków, o których mowa w art.. 5 ust. 1 pkt 3 oraz ust. 3 pkt 5 i 6 ustawy, lub płatności w ramach budżetu środków europejskich </t>
  </si>
  <si>
    <t>2009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</si>
  <si>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</si>
  <si>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</si>
  <si>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</si>
  <si>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</si>
  <si>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0580</t>
  </si>
  <si>
    <t>Grzywny i inne kary pieniężne od osób prawnych i innych jednostek organizacyjnych</t>
  </si>
  <si>
    <t>90020</t>
  </si>
  <si>
    <t>Wpływy i wydatki związane z gromadzeniem środków z opłat produktowych</t>
  </si>
  <si>
    <t>0400</t>
  </si>
  <si>
    <t>Wpływy z opłaty produktowej</t>
  </si>
  <si>
    <t>90095</t>
  </si>
  <si>
    <t>921</t>
  </si>
  <si>
    <t>Kultura i ochrona dziedzictwa narodowego</t>
  </si>
  <si>
    <t>92109</t>
  </si>
  <si>
    <t>Domy i ośrodki kultury, świetlice i kluby</t>
  </si>
  <si>
    <t>92116</t>
  </si>
  <si>
    <t>Biblioteki</t>
  </si>
  <si>
    <t>926</t>
  </si>
  <si>
    <t>Kultura fizyczna</t>
  </si>
  <si>
    <t>92695</t>
  </si>
  <si>
    <t>Bieżące razem:</t>
  </si>
  <si>
    <t>Majątkowe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</si>
  <si>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</si>
  <si>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</si>
  <si>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</si>
  <si>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</si>
  <si>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6207</t>
  </si>
  <si>
    <t>Dotacje celowe w ramach programów finansowanych z udziałem środków europejskich oraz środków, o których mowa w art.5 ust.1 pkt 3 oraz ust.3 pkt 5 i 6 ustawy, lub płatności w ramach budżetu środków europejskich</t>
  </si>
  <si>
    <t>6280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</si>
  <si>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</si>
  <si>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Majątkowe razem:</t>
  </si>
  <si>
    <t>Ogółem:</t>
  </si>
  <si>
    <t>Załącznik Nr 2 do projektu uchwały Nr    /14</t>
  </si>
  <si>
    <t>Wydatki budżetu Gminy Kobylanka w 2015 r.</t>
  </si>
  <si>
    <t>Dział</t>
  </si>
  <si>
    <t>Plan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</si>
  <si>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</si>
  <si>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</si>
  <si>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</si>
  <si>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</si>
  <si>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</si>
  <si>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</si>
  <si>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 o których mowa w art.5 ust.1 pkt 2 i 3</t>
  </si>
  <si>
    <t>Wypłaty z tytułu poręczeń i gwarancji</t>
  </si>
  <si>
    <t>Obsługa długu</t>
  </si>
  <si>
    <t>Inwestycje i zakupy inwestycyjne</t>
  </si>
  <si>
    <t>w tym:</t>
  </si>
  <si>
    <t>Zakup i objęcie akcji i udziałów oraz wniesienie wkładów do spółek prawa handlowego</t>
  </si>
  <si>
    <t>Wynagrodzenia i składki od nich naliczane</t>
  </si>
  <si>
    <t>Wydatki związane z realizacją zadań statutowych</t>
  </si>
  <si>
    <t>Na programy finansowane z udziałem środków, o których mowa w art.5 ust.1 pkt 2 i 3</t>
  </si>
  <si>
    <t>010</t>
  </si>
  <si>
    <t>Rolnictwo i łowiectwo</t>
  </si>
  <si>
    <t>01008</t>
  </si>
  <si>
    <t>Melioracje wodne</t>
  </si>
  <si>
    <t>01030</t>
  </si>
  <si>
    <t>Izby Rolnicze</t>
  </si>
  <si>
    <t>01095</t>
  </si>
  <si>
    <t>600</t>
  </si>
  <si>
    <t>Transport i łączność</t>
  </si>
  <si>
    <t>60004</t>
  </si>
  <si>
    <t>Lokalny transport zbiorowy</t>
  </si>
  <si>
    <t>60016</t>
  </si>
  <si>
    <t>Drogi publiczne gminne</t>
  </si>
  <si>
    <t>71004</t>
  </si>
  <si>
    <t>Plany zagospodarowania przestrzennego</t>
  </si>
  <si>
    <t>75022</t>
  </si>
  <si>
    <t>Rady gmin (miast i miast na prawach powiatu)</t>
  </si>
  <si>
    <t>75075</t>
  </si>
  <si>
    <t>Promocja jednostek samorządu terytorialnego</t>
  </si>
  <si>
    <t>75405</t>
  </si>
  <si>
    <t>Komendy powiatowe Policji</t>
  </si>
  <si>
    <t>75414</t>
  </si>
  <si>
    <t>Obrona cywilna</t>
  </si>
  <si>
    <t>75421</t>
  </si>
  <si>
    <t>Zarządzanie kryzysowe</t>
  </si>
  <si>
    <t>75495</t>
  </si>
  <si>
    <t>757</t>
  </si>
  <si>
    <t>Obsługa długu publicznego</t>
  </si>
  <si>
    <t>75702</t>
  </si>
  <si>
    <t>Obsługa papierów wartościowych, kredytów i pożyczek jednostek samorządu terytorialnego</t>
  </si>
  <si>
    <t>75814</t>
  </si>
  <si>
    <t>Różne rozliczenia finansowe</t>
  </si>
  <si>
    <t>75818</t>
  </si>
  <si>
    <t>Rezerwy ogólne i celowe</t>
  </si>
  <si>
    <t>75831</t>
  </si>
  <si>
    <t>Część równoważąca subwencji ogólnej dla gmin</t>
  </si>
  <si>
    <t>Oświata i wychowanie</t>
  </si>
  <si>
    <t xml:space="preserve">Szkoły podstawowe </t>
  </si>
  <si>
    <t>80110</t>
  </si>
  <si>
    <t xml:space="preserve">Gimnazja </t>
  </si>
  <si>
    <t>80113</t>
  </si>
  <si>
    <t>Dowożenie uczniów do szkół</t>
  </si>
  <si>
    <t>80146</t>
  </si>
  <si>
    <t>Dokształcanie i doskonalenie nauczycieli</t>
  </si>
  <si>
    <t>80195</t>
  </si>
  <si>
    <t>851</t>
  </si>
  <si>
    <t>Ochrona zdrowia</t>
  </si>
  <si>
    <t>85153</t>
  </si>
  <si>
    <t>Zwalczanie narkomanii</t>
  </si>
  <si>
    <t>85154</t>
  </si>
  <si>
    <t>Przeciwdziałanie alkoholizmowi</t>
  </si>
  <si>
    <t>85195</t>
  </si>
  <si>
    <t>85202</t>
  </si>
  <si>
    <t>Domy pomocy społecznej</t>
  </si>
  <si>
    <t>85206</t>
  </si>
  <si>
    <t>Wspieranie rodziny</t>
  </si>
  <si>
    <t>85215</t>
  </si>
  <si>
    <t>Dodatki mieszkaniowe</t>
  </si>
  <si>
    <t>854</t>
  </si>
  <si>
    <t>Edukacyjna opieka wychowawcza</t>
  </si>
  <si>
    <t>85401</t>
  </si>
  <si>
    <t>Świetlice szkolne</t>
  </si>
  <si>
    <t>85415</t>
  </si>
  <si>
    <t>Pomoc materialna dla uczniów</t>
  </si>
  <si>
    <t>85446</t>
  </si>
  <si>
    <t>85495</t>
  </si>
  <si>
    <t>90002</t>
  </si>
  <si>
    <t>Gospodarka odpadami</t>
  </si>
  <si>
    <t>90015</t>
  </si>
  <si>
    <t>Oświetlenie ulic, placów i dróg</t>
  </si>
  <si>
    <t>92195</t>
  </si>
  <si>
    <t xml:space="preserve">Kultura fizyczna </t>
  </si>
  <si>
    <t>92601</t>
  </si>
  <si>
    <t>Obiekty sportowe</t>
  </si>
  <si>
    <t>Wydatki razem:</t>
  </si>
  <si>
    <t>Ujednolicony</t>
  </si>
  <si>
    <t>Załącznik Nr 3</t>
  </si>
  <si>
    <t>Do projektu uchwały Nr    /14</t>
  </si>
  <si>
    <t>Rady Gminy Kobylanka</t>
  </si>
  <si>
    <t>Przychody i rozchody</t>
  </si>
  <si>
    <t>Budżetu Gminy Kobylanka</t>
  </si>
  <si>
    <t>w 2015 r.</t>
  </si>
  <si>
    <t>w złotych</t>
  </si>
  <si>
    <t>L.p.</t>
  </si>
  <si>
    <t>Treść</t>
  </si>
  <si>
    <r>
      <t xml:space="preserve">Klasyfikacja      </t>
    </r>
    <r>
      <rPr>
        <b/>
        <sz val="11"/>
        <rFont val="Garamond"/>
        <family val="1"/>
        <charset val="238"/>
      </rPr>
      <t>§</t>
    </r>
  </si>
  <si>
    <t>Kwota 2014 r.</t>
  </si>
  <si>
    <t>Przychody ogółem:</t>
  </si>
  <si>
    <t>1.</t>
  </si>
  <si>
    <t>Kredyty</t>
  </si>
  <si>
    <t>§ 952</t>
  </si>
  <si>
    <t>2.</t>
  </si>
  <si>
    <t>Pożyczki</t>
  </si>
  <si>
    <t>3.</t>
  </si>
  <si>
    <t>Pożyczki 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</si>
  <si>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</si>
  <si>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</si>
  <si>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</si>
  <si>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</si>
  <si>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</si>
  <si>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</si>
  <si>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</si>
  <si>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</si>
  <si>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</si>
  <si>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</si>
  <si>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</si>
  <si>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</si>
  <si>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</si>
  <si>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</si>
  <si>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</t>
  </si>
  <si>
    <t>§ 955</t>
  </si>
  <si>
    <t>9.</t>
  </si>
  <si>
    <t>Wolne środki</t>
  </si>
  <si>
    <t>§ 950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</si>
  <si>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</si>
  <si>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</si>
  <si>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</si>
  <si>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</si>
  <si>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</si>
  <si>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</si>
  <si>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</si>
  <si>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</si>
  <si>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</si>
  <si>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</si>
  <si>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</si>
  <si>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</si>
  <si>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</si>
  <si>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</si>
  <si>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Załącznik Nr 4</t>
  </si>
  <si>
    <t xml:space="preserve">do projektu Uchwały Nr </t>
  </si>
  <si>
    <t>Dochody i wydatki</t>
  </si>
  <si>
    <t>związane z realizacją zadań z zakresu administracji rządowej oraz innych zadań zleconych ustawami</t>
  </si>
  <si>
    <t>Dotacje ogółem</t>
  </si>
  <si>
    <t>Wydatki ogółem</t>
  </si>
  <si>
    <t>Wydatki na programy finansowane z udziałem środków pochodzących z budżetu Unii Europejskiej</t>
  </si>
  <si>
    <t>4010</t>
  </si>
  <si>
    <t>4110</t>
  </si>
  <si>
    <t>4170</t>
  </si>
  <si>
    <t>3110</t>
  </si>
  <si>
    <t>4130</t>
  </si>
  <si>
    <t>Ogółem</t>
  </si>
  <si>
    <t>Załącznik Nr 5</t>
  </si>
  <si>
    <t xml:space="preserve">do projektu uchwały Nr </t>
  </si>
  <si>
    <t>Wydatki jednostek pomocniczych</t>
  </si>
  <si>
    <t>w ramach budżetu Gminy Kobylanka</t>
  </si>
  <si>
    <t xml:space="preserve">w 2015 r. </t>
  </si>
  <si>
    <t xml:space="preserve"> W złotych</t>
  </si>
  <si>
    <t>Jednostka pomocnicza</t>
  </si>
  <si>
    <t>Plan wydatków ogółem na 2015 r.</t>
  </si>
  <si>
    <t xml:space="preserve">z tego: </t>
  </si>
  <si>
    <t>Fundusz sołecki</t>
  </si>
  <si>
    <t>Pozostałe wydatki</t>
  </si>
  <si>
    <t>Bielkowo</t>
  </si>
  <si>
    <t>Cisewo</t>
  </si>
  <si>
    <t>Jęczydół</t>
  </si>
  <si>
    <t>Kobylanka</t>
  </si>
  <si>
    <t>Kunowo</t>
  </si>
  <si>
    <t>Morzyczyn-Zieleniewo</t>
  </si>
  <si>
    <t>Motaniec</t>
  </si>
  <si>
    <t>Niedźwiedź</t>
  </si>
  <si>
    <t>Rekowo</t>
  </si>
  <si>
    <t>Reptowo</t>
  </si>
  <si>
    <t>L</t>
  </si>
  <si>
    <t>Kb</t>
  </si>
  <si>
    <t>USTAWA z dnia 21 lutego 2014 r. o funduszu sołeckim:</t>
  </si>
  <si>
    <t>Środki funduszu przeznacza się na realizację przedsięwzięć, które zgłoszone we wniosku, o którym mowa w art. 5, są
zadaniami własnymi gminy, służą poprawie warunków życia mieszkańców i są zgodne ze strategią rozwoju gminy.
Środki funduszu mogą być przeznaczone na pokrycie wydatków na działania zmierzające do usunięcia skutków klęski
żywiołowej w rozumieniu ustawy z dnia 18 kwietnia 2002 r. o stanie klęski żywiołowej. Ustawa dopuszcza realizację wspólnych przedsięwzięć, o ile są zaplanowane w tych sołectwach.</t>
  </si>
  <si>
    <t>Wysokość środków przypadających na dane sołectwo oblicza się według wzoru:
w którym poszczególne symbole oznaczają:
F – wysokość środków przeznaczonych na dane sołectwo, jednak nie więcej niż dziesięciokrotność Kb,
Lm – liczbę mieszkańców sołectwa według stanu na dzień 30 czerwca roku poprzedzającego rok budżetowy, określoną
na podstawie prowadzonego przez gminę zbioru danych stałych mieszkańców, o którym mowa w art. 44a ust. 1
pkt 1 lit. a ustawy z dnia 10 kwietnia 1974 r. o ewidencji ludności i dowodach osobistych (Dz. U. z 2006 r. Nr 139,
poz. 993, z późn. zm.2)),
Kb – kwotę bazową – obliczoną jako iloraz wykonanych dochodów bieżących danej gminy, o których mowa w przepisach
o finansach publicznych, za rok poprzedzający rok budżetowy o dwa lata oraz liczby mieszkańców zamieszkałych
na obszarze danej gminy, według stanu na dzień 31 grudnia roku poprzedzającego rok budżetowy o dwa
lata, ustalonej przez Prezesa Głównego Urzędu Statystycznego.</t>
  </si>
  <si>
    <t>Załącznik Nr 6</t>
  </si>
  <si>
    <t>Dotacje podmiotowe dla jednostek sektora finansów publicznych</t>
  </si>
  <si>
    <t>Udzielone z budżetu Gminy Kobylanka</t>
  </si>
  <si>
    <t>Lp</t>
  </si>
  <si>
    <t>Nazwa instytucji</t>
  </si>
  <si>
    <t>Kwota dotacji</t>
  </si>
  <si>
    <t>1</t>
  </si>
  <si>
    <t>2480</t>
  </si>
  <si>
    <t>Gminny Ośrodek Kultury w Kobylance</t>
  </si>
  <si>
    <t>2</t>
  </si>
  <si>
    <t>Gminna Biblioteka Publiczna w Kobylance</t>
  </si>
  <si>
    <t xml:space="preserve">Ogółem: </t>
  </si>
  <si>
    <t>Nazwa zadania (przeznaczenie dotacji)</t>
  </si>
  <si>
    <t>Załącznik Nr 9</t>
  </si>
  <si>
    <t>Dotacje podmiotowe udzielone w 2015 r. na zadania realizowane przez podmioty nienależące do sektora finansów publicznych</t>
  </si>
  <si>
    <t>Wychowanie przedszkolne</t>
  </si>
  <si>
    <t>do uchwały Nr IV/7/14</t>
  </si>
  <si>
    <t>z dnia 30 grudnia 2014r.</t>
  </si>
</sst>
</file>

<file path=xl/styles.xml><?xml version="1.0" encoding="utf-8"?>
<styleSheet xmlns="http://schemas.openxmlformats.org/spreadsheetml/2006/main">
  <numFmts count="5">
    <numFmt numFmtId="164" formatCode="#,##0.00\ [$zł-415];[Red]\-#,##0.00\ [$zł-415]"/>
    <numFmt numFmtId="165" formatCode="_-* #,##0.00\,_z_ł_-;\-* #,##0.00\,_z_ł_-;_-* \-??\ _z_ł_-;_-@_-"/>
    <numFmt numFmtId="166" formatCode="#,##0.00;\-#,##0.00"/>
    <numFmt numFmtId="167" formatCode="_-* #,##0.00\ _z_ł_-;\-* #,##0.00\ _z_ł_-;_-* \-??\ _z_ł_-;_-@_-"/>
    <numFmt numFmtId="168" formatCode="_-* #,##0._z_ł_-;\-* #,##0._z_ł_-;_-* \-??\ _z_ł_-;_-@_-"/>
  </numFmts>
  <fonts count="24">
    <font>
      <sz val="10"/>
      <name val="Arial CE"/>
      <family val="2"/>
      <charset val="238"/>
    </font>
    <font>
      <sz val="10"/>
      <name val="Arial"/>
      <family val="2"/>
      <charset val="1"/>
    </font>
    <font>
      <sz val="11"/>
      <name val="Arial"/>
      <family val="2"/>
      <charset val="1"/>
    </font>
    <font>
      <sz val="10"/>
      <name val="Garamond"/>
      <family val="1"/>
      <charset val="238"/>
    </font>
    <font>
      <b/>
      <sz val="10"/>
      <name val="Arial"/>
      <family val="2"/>
      <charset val="1"/>
    </font>
    <font>
      <sz val="9"/>
      <name val="Arial"/>
      <family val="2"/>
      <charset val="1"/>
    </font>
    <font>
      <sz val="9"/>
      <name val="Garamond"/>
      <family val="1"/>
      <charset val="238"/>
    </font>
    <font>
      <sz val="9"/>
      <name val="Arial CE"/>
      <family val="2"/>
      <charset val="238"/>
    </font>
    <font>
      <b/>
      <sz val="9"/>
      <name val="Arial"/>
      <family val="2"/>
      <charset val="1"/>
    </font>
    <font>
      <b/>
      <sz val="9"/>
      <name val="Garamond"/>
      <family val="1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"/>
      <family val="2"/>
      <charset val="1"/>
    </font>
    <font>
      <u/>
      <sz val="9"/>
      <name val="Arial"/>
      <family val="2"/>
      <charset val="1"/>
    </font>
    <font>
      <sz val="9"/>
      <name val="Arial"/>
      <family val="2"/>
      <charset val="238"/>
    </font>
    <font>
      <b/>
      <sz val="11"/>
      <name val="Arial"/>
      <family val="2"/>
      <charset val="1"/>
    </font>
    <font>
      <i/>
      <u/>
      <sz val="11"/>
      <name val="Arial"/>
      <family val="2"/>
      <charset val="1"/>
    </font>
    <font>
      <b/>
      <sz val="11"/>
      <name val="Garamond"/>
      <family val="1"/>
      <charset val="238"/>
    </font>
    <font>
      <b/>
      <i/>
      <sz val="8"/>
      <name val="Arial"/>
      <family val="2"/>
      <charset val="1"/>
    </font>
    <font>
      <b/>
      <i/>
      <sz val="10"/>
      <name val="Garamond"/>
      <family val="1"/>
      <charset val="238"/>
    </font>
    <font>
      <b/>
      <sz val="10"/>
      <name val="Garamond"/>
      <family val="1"/>
      <charset val="238"/>
    </font>
    <font>
      <u/>
      <sz val="10"/>
      <name val="Arial"/>
      <family val="2"/>
      <charset val="1"/>
    </font>
    <font>
      <i/>
      <sz val="10"/>
      <name val="Arial"/>
      <family val="2"/>
      <charset val="1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3">
    <xf numFmtId="0" fontId="0" fillId="0" borderId="0"/>
    <xf numFmtId="165" fontId="23" fillId="0" borderId="0" applyFill="0" applyBorder="0" applyAlignment="0" applyProtection="0"/>
    <xf numFmtId="9" fontId="23" fillId="0" borderId="0" applyFill="0" applyBorder="0" applyAlignment="0" applyProtection="0"/>
  </cellStyleXfs>
  <cellXfs count="177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1" fillId="0" borderId="0" xfId="1" applyNumberFormat="1" applyFont="1" applyFill="1" applyBorder="1" applyAlignment="1" applyProtection="1"/>
    <xf numFmtId="0" fontId="0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indent="11"/>
    </xf>
    <xf numFmtId="2" fontId="2" fillId="0" borderId="0" xfId="0" applyNumberFormat="1" applyFont="1" applyBorder="1" applyAlignment="1">
      <alignment horizontal="left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2" fontId="2" fillId="0" borderId="0" xfId="1" applyNumberFormat="1" applyFont="1" applyFill="1" applyBorder="1" applyAlignment="1" applyProtection="1"/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166" fontId="5" fillId="0" borderId="1" xfId="1" applyNumberFormat="1" applyFont="1" applyFill="1" applyBorder="1" applyAlignment="1" applyProtection="1">
      <alignment horizontal="right" vertical="center"/>
      <protection locked="0"/>
    </xf>
    <xf numFmtId="10" fontId="6" fillId="0" borderId="0" xfId="2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166" fontId="5" fillId="0" borderId="1" xfId="1" applyNumberFormat="1" applyFont="1" applyFill="1" applyBorder="1" applyAlignment="1" applyProtection="1">
      <alignment horizontal="right" vertical="center" wrapText="1"/>
    </xf>
    <xf numFmtId="166" fontId="5" fillId="0" borderId="1" xfId="1" applyNumberFormat="1" applyFont="1" applyFill="1" applyBorder="1" applyAlignment="1" applyProtection="1">
      <alignment horizontal="right" vertical="center"/>
    </xf>
    <xf numFmtId="10" fontId="6" fillId="0" borderId="0" xfId="2" applyNumberFormat="1" applyFont="1" applyFill="1" applyBorder="1" applyAlignment="1" applyProtection="1">
      <alignment vertical="center"/>
    </xf>
    <xf numFmtId="166" fontId="8" fillId="0" borderId="1" xfId="1" applyNumberFormat="1" applyFont="1" applyFill="1" applyBorder="1" applyAlignment="1" applyProtection="1">
      <alignment horizontal="right" vertical="center"/>
      <protection locked="0"/>
    </xf>
    <xf numFmtId="10" fontId="9" fillId="0" borderId="0" xfId="2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66" fontId="1" fillId="0" borderId="0" xfId="1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166" fontId="4" fillId="0" borderId="1" xfId="1" applyNumberFormat="1" applyFont="1" applyFill="1" applyBorder="1" applyAlignment="1" applyProtection="1">
      <alignment vertical="center"/>
    </xf>
    <xf numFmtId="0" fontId="11" fillId="0" borderId="0" xfId="0" applyFont="1" applyAlignment="1">
      <alignment vertical="center"/>
    </xf>
    <xf numFmtId="2" fontId="1" fillId="0" borderId="0" xfId="1" applyNumberFormat="1" applyFont="1" applyFill="1" applyBorder="1" applyAlignment="1" applyProtection="1">
      <alignment vertical="center"/>
    </xf>
    <xf numFmtId="0" fontId="5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167" fontId="5" fillId="0" borderId="2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>
      <alignment vertical="center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 applyProtection="1">
      <alignment vertical="center" wrapText="1"/>
      <protection locked="0"/>
    </xf>
    <xf numFmtId="0" fontId="5" fillId="0" borderId="4" xfId="0" applyFont="1" applyFill="1" applyBorder="1" applyAlignment="1">
      <alignment vertical="center" wrapText="1"/>
    </xf>
    <xf numFmtId="167" fontId="5" fillId="0" borderId="4" xfId="1" applyNumberFormat="1" applyFont="1" applyFill="1" applyBorder="1" applyAlignment="1" applyProtection="1">
      <alignment horizontal="right" vertical="center" wrapText="1"/>
    </xf>
    <xf numFmtId="0" fontId="5" fillId="0" borderId="6" xfId="0" applyFont="1" applyFill="1" applyBorder="1" applyAlignment="1">
      <alignment vertical="center" wrapText="1"/>
    </xf>
    <xf numFmtId="167" fontId="5" fillId="0" borderId="6" xfId="1" applyNumberFormat="1" applyFont="1" applyFill="1" applyBorder="1" applyAlignment="1" applyProtection="1">
      <alignment horizontal="right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167" fontId="5" fillId="0" borderId="5" xfId="1" applyNumberFormat="1" applyFont="1" applyFill="1" applyBorder="1" applyAlignment="1" applyProtection="1">
      <alignment horizontal="right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67" fontId="5" fillId="0" borderId="1" xfId="1" applyNumberFormat="1" applyFont="1" applyFill="1" applyBorder="1" applyAlignment="1" applyProtection="1">
      <alignment horizontal="righ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167" fontId="8" fillId="0" borderId="7" xfId="1" applyNumberFormat="1" applyFont="1" applyFill="1" applyBorder="1" applyAlignment="1" applyProtection="1">
      <alignment horizontal="right" vertical="center" wrapText="1"/>
    </xf>
    <xf numFmtId="0" fontId="1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167" fontId="5" fillId="0" borderId="0" xfId="0" applyNumberFormat="1" applyFont="1" applyAlignment="1">
      <alignment vertical="center"/>
    </xf>
    <xf numFmtId="167" fontId="5" fillId="0" borderId="0" xfId="0" applyNumberFormat="1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vertical="center" wrapText="1"/>
      <protection locked="0"/>
    </xf>
    <xf numFmtId="167" fontId="8" fillId="0" borderId="1" xfId="1" applyNumberFormat="1" applyFont="1" applyFill="1" applyBorder="1" applyAlignment="1" applyProtection="1">
      <alignment horizontal="right" vertical="center" wrapText="1"/>
    </xf>
    <xf numFmtId="0" fontId="1" fillId="0" borderId="0" xfId="0" applyFont="1"/>
    <xf numFmtId="0" fontId="2" fillId="0" borderId="0" xfId="0" applyFont="1"/>
    <xf numFmtId="0" fontId="15" fillId="0" borderId="0" xfId="0" applyFont="1" applyBorder="1" applyAlignment="1">
      <alignment horizontal="center"/>
    </xf>
    <xf numFmtId="0" fontId="16" fillId="0" borderId="0" xfId="0" applyFont="1"/>
    <xf numFmtId="0" fontId="15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3" fillId="0" borderId="0" xfId="0" applyFont="1" applyFill="1"/>
    <xf numFmtId="0" fontId="18" fillId="0" borderId="1" xfId="0" applyFont="1" applyFill="1" applyBorder="1" applyAlignment="1">
      <alignment horizontal="center" vertical="center"/>
    </xf>
    <xf numFmtId="167" fontId="15" fillId="0" borderId="1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top" wrapText="1"/>
    </xf>
    <xf numFmtId="168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Font="1" applyFill="1"/>
    <xf numFmtId="0" fontId="16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3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167" fontId="4" fillId="0" borderId="1" xfId="0" applyNumberFormat="1" applyFont="1" applyFill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11" fillId="0" borderId="0" xfId="0" applyFont="1"/>
    <xf numFmtId="49" fontId="1" fillId="0" borderId="1" xfId="0" applyNumberFormat="1" applyFont="1" applyFill="1" applyBorder="1" applyAlignment="1">
      <alignment horizontal="center" vertical="top" wrapText="1"/>
    </xf>
    <xf numFmtId="167" fontId="1" fillId="0" borderId="1" xfId="0" applyNumberFormat="1" applyFont="1" applyFill="1" applyBorder="1" applyAlignment="1">
      <alignment vertical="top" wrapText="1"/>
    </xf>
    <xf numFmtId="167" fontId="1" fillId="0" borderId="1" xfId="1" applyNumberFormat="1" applyFont="1" applyFill="1" applyBorder="1" applyAlignment="1" applyProtection="1">
      <alignment horizontal="right" vertical="center" wrapText="1"/>
    </xf>
    <xf numFmtId="168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167" fontId="1" fillId="0" borderId="1" xfId="0" applyNumberFormat="1" applyFont="1" applyFill="1" applyBorder="1" applyAlignment="1">
      <alignment horizontal="right" vertical="top" wrapText="1"/>
    </xf>
    <xf numFmtId="168" fontId="20" fillId="0" borderId="0" xfId="0" applyNumberFormat="1" applyFont="1" applyAlignment="1">
      <alignment vertical="top" wrapText="1"/>
    </xf>
    <xf numFmtId="167" fontId="1" fillId="0" borderId="1" xfId="1" applyNumberFormat="1" applyFont="1" applyFill="1" applyBorder="1" applyAlignment="1" applyProtection="1">
      <alignment horizontal="right" vertical="top" wrapText="1"/>
    </xf>
    <xf numFmtId="167" fontId="1" fillId="0" borderId="1" xfId="1" applyNumberFormat="1" applyFont="1" applyFill="1" applyBorder="1" applyAlignment="1" applyProtection="1">
      <alignment horizontal="righ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 indent="2"/>
    </xf>
    <xf numFmtId="167" fontId="1" fillId="0" borderId="1" xfId="0" applyNumberFormat="1" applyFont="1" applyBorder="1" applyAlignment="1">
      <alignment horizontal="right" vertical="center"/>
    </xf>
    <xf numFmtId="167" fontId="1" fillId="0" borderId="1" xfId="0" applyNumberFormat="1" applyFont="1" applyBorder="1" applyAlignment="1">
      <alignment vertical="center"/>
    </xf>
    <xf numFmtId="167" fontId="4" fillId="0" borderId="1" xfId="0" applyNumberFormat="1" applyFont="1" applyFill="1" applyBorder="1" applyAlignment="1">
      <alignment horizontal="right" vertical="center"/>
    </xf>
    <xf numFmtId="167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left" vertical="center" wrapText="1"/>
    </xf>
    <xf numFmtId="167" fontId="1" fillId="0" borderId="1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2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5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167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167" fontId="15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4" fillId="0" borderId="1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/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28</xdr:row>
      <xdr:rowOff>219075</xdr:rowOff>
    </xdr:from>
    <xdr:to>
      <xdr:col>5</xdr:col>
      <xdr:colOff>590550</xdr:colOff>
      <xdr:row>28</xdr:row>
      <xdr:rowOff>723900</xdr:rowOff>
    </xdr:to>
    <xdr:pic>
      <xdr:nvPicPr>
        <xdr:cNvPr id="143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24400" y="6486525"/>
          <a:ext cx="17145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8"/>
  <sheetViews>
    <sheetView workbookViewId="0">
      <selection activeCell="B20" sqref="B20"/>
    </sheetView>
  </sheetViews>
  <sheetFormatPr defaultColWidth="11.7109375" defaultRowHeight="12.75"/>
  <cols>
    <col min="1" max="1" width="15.5703125" customWidth="1"/>
    <col min="2" max="2" width="17.7109375" customWidth="1"/>
  </cols>
  <sheetData>
    <row r="2" spans="1:2">
      <c r="A2" t="s">
        <v>0</v>
      </c>
      <c r="B2" s="1">
        <f>'załącznik_1 po zmianach'!E179</f>
        <v>33026</v>
      </c>
    </row>
    <row r="3" spans="1:2">
      <c r="A3" t="s">
        <v>1</v>
      </c>
      <c r="B3" s="1">
        <f>'załącznik_2 po zmianach'!D84</f>
        <v>17426436</v>
      </c>
    </row>
    <row r="4" spans="1:2">
      <c r="A4" t="s">
        <v>2</v>
      </c>
      <c r="B4" s="1">
        <f>B2-B3</f>
        <v>-17393410</v>
      </c>
    </row>
    <row r="5" spans="1:2">
      <c r="A5" t="s">
        <v>3</v>
      </c>
      <c r="B5" s="1">
        <f>'załącznik_3 po zmianach'!I16</f>
        <v>0</v>
      </c>
    </row>
    <row r="6" spans="1:2">
      <c r="A6" t="s">
        <v>4</v>
      </c>
      <c r="B6" s="1">
        <f>'załącznik_3 po zmianach'!I26</f>
        <v>1964516</v>
      </c>
    </row>
    <row r="8" spans="1:2">
      <c r="A8" t="s">
        <v>5</v>
      </c>
      <c r="B8" s="1">
        <f>B2-B3+B5-B6</f>
        <v>-19357926</v>
      </c>
    </row>
  </sheetData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Roman,Normalny"&amp;12&amp;A</oddHeader>
    <oddFooter>&amp;C&amp;"Times New Roman,Normalny"&amp;12Page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V69"/>
  <sheetViews>
    <sheetView topLeftCell="A19" workbookViewId="0">
      <selection activeCell="I12" sqref="I12"/>
    </sheetView>
  </sheetViews>
  <sheetFormatPr defaultRowHeight="12.75"/>
  <cols>
    <col min="1" max="1" width="6.140625" style="83" customWidth="1"/>
    <col min="2" max="2" width="7.28515625" style="83" customWidth="1"/>
    <col min="3" max="3" width="8.42578125" style="83" customWidth="1"/>
    <col min="4" max="4" width="9" style="83" customWidth="1"/>
    <col min="5" max="5" width="11.5703125" style="83" customWidth="1"/>
    <col min="6" max="6" width="16.140625" style="83" customWidth="1"/>
    <col min="7" max="7" width="6.5703125" style="83" customWidth="1"/>
    <col min="8" max="8" width="7.85546875" style="83" customWidth="1"/>
    <col min="9" max="9" width="18.5703125" style="83" customWidth="1"/>
    <col min="10" max="10" width="12.140625" style="83" customWidth="1"/>
    <col min="11" max="255" width="9" style="5" customWidth="1"/>
  </cols>
  <sheetData>
    <row r="1" spans="1:256" s="9" customFormat="1" ht="14.25">
      <c r="A1" s="84"/>
      <c r="B1" s="84"/>
      <c r="C1" s="84"/>
      <c r="D1" s="84"/>
      <c r="E1" s="84"/>
      <c r="F1" s="84"/>
      <c r="G1" s="165" t="s">
        <v>263</v>
      </c>
      <c r="H1" s="165"/>
      <c r="I1" s="165"/>
      <c r="J1" s="83"/>
      <c r="IV1"/>
    </row>
    <row r="2" spans="1:256" s="9" customFormat="1" ht="14.25">
      <c r="A2" s="84"/>
      <c r="B2" s="84"/>
      <c r="C2" s="84"/>
      <c r="D2" s="84"/>
      <c r="E2" s="84"/>
      <c r="F2" s="84"/>
      <c r="G2" s="165" t="s">
        <v>264</v>
      </c>
      <c r="H2" s="165"/>
      <c r="I2" s="165"/>
      <c r="J2" s="83"/>
      <c r="IV2"/>
    </row>
    <row r="3" spans="1:256" s="9" customFormat="1" ht="14.25">
      <c r="A3" s="84"/>
      <c r="B3" s="84"/>
      <c r="C3" s="84"/>
      <c r="D3" s="84"/>
      <c r="E3" s="84"/>
      <c r="F3" s="84"/>
      <c r="G3" s="165" t="s">
        <v>265</v>
      </c>
      <c r="H3" s="165"/>
      <c r="I3" s="165"/>
      <c r="J3" s="83"/>
      <c r="IV3"/>
    </row>
    <row r="4" spans="1:256" s="9" customFormat="1" ht="14.25">
      <c r="A4" s="84"/>
      <c r="B4" s="84"/>
      <c r="C4" s="84"/>
      <c r="D4" s="84"/>
      <c r="E4" s="84"/>
      <c r="F4" s="84"/>
      <c r="G4" s="10"/>
      <c r="H4" s="10"/>
      <c r="I4" s="10"/>
      <c r="J4" s="83"/>
      <c r="IV4"/>
    </row>
    <row r="5" spans="1:256" s="9" customFormat="1" ht="14.25">
      <c r="A5" s="84"/>
      <c r="B5" s="84"/>
      <c r="C5" s="84"/>
      <c r="D5" s="84"/>
      <c r="E5" s="84"/>
      <c r="F5" s="84"/>
      <c r="G5" s="84"/>
      <c r="H5" s="84"/>
      <c r="I5" s="84"/>
      <c r="J5" s="83"/>
      <c r="IV5"/>
    </row>
    <row r="6" spans="1:256" s="9" customFormat="1" ht="14.25">
      <c r="A6" s="84"/>
      <c r="B6" s="84"/>
      <c r="C6" s="84"/>
      <c r="D6" s="84"/>
      <c r="E6" s="84"/>
      <c r="F6" s="84"/>
      <c r="G6" s="84"/>
      <c r="H6" s="84"/>
      <c r="I6" s="84"/>
      <c r="J6" s="83"/>
      <c r="IV6"/>
    </row>
    <row r="7" spans="1:256" s="9" customFormat="1" ht="18.600000000000001" customHeight="1">
      <c r="A7" s="166" t="s">
        <v>266</v>
      </c>
      <c r="B7" s="166"/>
      <c r="C7" s="166"/>
      <c r="D7" s="166"/>
      <c r="E7" s="166"/>
      <c r="F7" s="166"/>
      <c r="G7" s="166"/>
      <c r="H7" s="166"/>
      <c r="I7" s="166"/>
      <c r="J7" s="83"/>
      <c r="IV7"/>
    </row>
    <row r="8" spans="1:256" s="9" customFormat="1" ht="15">
      <c r="A8" s="163" t="s">
        <v>267</v>
      </c>
      <c r="B8" s="163"/>
      <c r="C8" s="163"/>
      <c r="D8" s="163"/>
      <c r="E8" s="163"/>
      <c r="F8" s="163"/>
      <c r="G8" s="163"/>
      <c r="H8" s="163"/>
      <c r="I8" s="163"/>
      <c r="J8" s="83"/>
      <c r="IV8"/>
    </row>
    <row r="9" spans="1:256" s="9" customFormat="1" ht="15">
      <c r="A9" s="163" t="s">
        <v>268</v>
      </c>
      <c r="B9" s="163"/>
      <c r="C9" s="163"/>
      <c r="D9" s="163"/>
      <c r="E9" s="163"/>
      <c r="F9" s="163"/>
      <c r="G9" s="163"/>
      <c r="H9" s="163"/>
      <c r="I9" s="163"/>
      <c r="J9" s="83"/>
      <c r="IV9"/>
    </row>
    <row r="10" spans="1:256" s="9" customFormat="1" ht="15">
      <c r="A10" s="85"/>
      <c r="B10" s="85"/>
      <c r="C10" s="85"/>
      <c r="D10" s="85"/>
      <c r="E10" s="85"/>
      <c r="F10" s="85"/>
      <c r="G10" s="85"/>
      <c r="H10" s="85"/>
      <c r="I10" s="85"/>
      <c r="J10" s="83"/>
      <c r="IV10"/>
    </row>
    <row r="11" spans="1:256" s="9" customFormat="1" ht="15">
      <c r="A11" s="85"/>
      <c r="B11" s="85"/>
      <c r="C11" s="85"/>
      <c r="D11" s="85"/>
      <c r="E11" s="85"/>
      <c r="F11" s="85"/>
      <c r="G11" s="85"/>
      <c r="H11" s="85"/>
      <c r="I11" s="85"/>
      <c r="J11" s="83"/>
      <c r="IV11"/>
    </row>
    <row r="12" spans="1:256" s="9" customFormat="1" ht="14.25">
      <c r="A12" s="84"/>
      <c r="B12" s="84"/>
      <c r="C12" s="84"/>
      <c r="D12" s="84"/>
      <c r="E12" s="84"/>
      <c r="F12" s="84"/>
      <c r="G12" s="84"/>
      <c r="H12" s="84"/>
      <c r="I12" s="98" t="s">
        <v>269</v>
      </c>
      <c r="J12" s="83"/>
      <c r="IV12"/>
    </row>
    <row r="13" spans="1:256" s="89" customFormat="1" ht="35.25" customHeight="1">
      <c r="A13" s="87" t="s">
        <v>270</v>
      </c>
      <c r="B13" s="157" t="s">
        <v>271</v>
      </c>
      <c r="C13" s="157"/>
      <c r="D13" s="157"/>
      <c r="E13" s="157"/>
      <c r="F13" s="157"/>
      <c r="G13" s="164" t="s">
        <v>272</v>
      </c>
      <c r="H13" s="164"/>
      <c r="I13" s="87" t="s">
        <v>273</v>
      </c>
      <c r="J13" s="88"/>
      <c r="IV13"/>
    </row>
    <row r="14" spans="1:256" s="89" customFormat="1" ht="12.75" customHeight="1">
      <c r="A14" s="90">
        <v>1</v>
      </c>
      <c r="B14" s="161">
        <v>2</v>
      </c>
      <c r="C14" s="161"/>
      <c r="D14" s="161"/>
      <c r="E14" s="161"/>
      <c r="F14" s="161"/>
      <c r="G14" s="162">
        <v>3</v>
      </c>
      <c r="H14" s="162"/>
      <c r="I14" s="90">
        <v>4</v>
      </c>
      <c r="J14" s="88"/>
      <c r="IV14"/>
    </row>
    <row r="15" spans="1:256" s="92" customFormat="1" ht="30" customHeight="1">
      <c r="A15" s="157" t="s">
        <v>274</v>
      </c>
      <c r="B15" s="157"/>
      <c r="C15" s="157"/>
      <c r="D15" s="157"/>
      <c r="E15" s="157"/>
      <c r="F15" s="157"/>
      <c r="G15" s="157"/>
      <c r="H15" s="157"/>
      <c r="I15" s="91">
        <f>'załącznik_3 po zmianach'!I16-załącznik_3!I16</f>
        <v>0</v>
      </c>
      <c r="J15" s="88"/>
      <c r="IV15"/>
    </row>
    <row r="16" spans="1:256" s="92" customFormat="1" ht="15" customHeight="1">
      <c r="A16" s="93" t="s">
        <v>275</v>
      </c>
      <c r="B16" s="150" t="s">
        <v>276</v>
      </c>
      <c r="C16" s="150"/>
      <c r="D16" s="150"/>
      <c r="E16" s="150"/>
      <c r="F16" s="150"/>
      <c r="G16" s="151" t="s">
        <v>277</v>
      </c>
      <c r="H16" s="151"/>
      <c r="I16" s="91">
        <f>'załącznik_3 po zmianach'!I17-załącznik_3!I17</f>
        <v>0</v>
      </c>
      <c r="J16" s="88"/>
      <c r="IV16"/>
    </row>
    <row r="17" spans="1:256" s="92" customFormat="1" ht="14.25" customHeight="1">
      <c r="A17" s="93" t="s">
        <v>278</v>
      </c>
      <c r="B17" s="150" t="s">
        <v>279</v>
      </c>
      <c r="C17" s="150"/>
      <c r="D17" s="150"/>
      <c r="E17" s="150"/>
      <c r="F17" s="150"/>
      <c r="G17" s="151" t="s">
        <v>277</v>
      </c>
      <c r="H17" s="151"/>
      <c r="I17" s="91">
        <f>'załącznik_3 po zmianach'!I18-załącznik_3!I18</f>
        <v>0</v>
      </c>
      <c r="J17" s="88"/>
      <c r="IV17"/>
    </row>
    <row r="18" spans="1:256" s="92" customFormat="1" ht="30" customHeight="1">
      <c r="A18" s="93" t="s">
        <v>280</v>
      </c>
      <c r="B18" s="160" t="s">
        <v>281</v>
      </c>
      <c r="C18" s="160"/>
      <c r="D18" s="160"/>
      <c r="E18" s="160"/>
      <c r="F18" s="160"/>
      <c r="G18" s="151" t="s">
        <v>282</v>
      </c>
      <c r="H18" s="151"/>
      <c r="I18" s="91">
        <f>'załącznik_3 po zmianach'!I19-załącznik_3!I19</f>
        <v>0</v>
      </c>
      <c r="J18" s="88"/>
      <c r="IV18"/>
    </row>
    <row r="19" spans="1:256" s="94" customFormat="1" ht="15" customHeight="1">
      <c r="A19" s="93" t="s">
        <v>283</v>
      </c>
      <c r="B19" s="159" t="s">
        <v>284</v>
      </c>
      <c r="C19" s="159"/>
      <c r="D19" s="159"/>
      <c r="E19" s="159"/>
      <c r="F19" s="159"/>
      <c r="G19" s="151" t="s">
        <v>285</v>
      </c>
      <c r="H19" s="151"/>
      <c r="I19" s="91">
        <f>'załącznik_3 po zmianach'!I20-załącznik_3!I20</f>
        <v>0</v>
      </c>
      <c r="J19" s="88"/>
      <c r="IV19"/>
    </row>
    <row r="20" spans="1:256" s="96" customFormat="1" ht="15" customHeight="1">
      <c r="A20" s="93" t="s">
        <v>286</v>
      </c>
      <c r="B20" s="154" t="s">
        <v>287</v>
      </c>
      <c r="C20" s="154"/>
      <c r="D20" s="154"/>
      <c r="E20" s="154"/>
      <c r="F20" s="154"/>
      <c r="G20" s="151" t="s">
        <v>288</v>
      </c>
      <c r="H20" s="151"/>
      <c r="I20" s="91">
        <f>'załącznik_3 po zmianach'!I21-załącznik_3!I21</f>
        <v>0</v>
      </c>
      <c r="J20" s="88"/>
      <c r="K20" s="95"/>
      <c r="IV20"/>
    </row>
    <row r="21" spans="1:256" s="94" customFormat="1" ht="15" customHeight="1">
      <c r="A21" s="93" t="s">
        <v>289</v>
      </c>
      <c r="B21" s="154" t="s">
        <v>290</v>
      </c>
      <c r="C21" s="154"/>
      <c r="D21" s="154"/>
      <c r="E21" s="154"/>
      <c r="F21" s="154"/>
      <c r="G21" s="151" t="s">
        <v>291</v>
      </c>
      <c r="H21" s="151"/>
      <c r="I21" s="91">
        <f>'załącznik_3 po zmianach'!I22-załącznik_3!I22</f>
        <v>0</v>
      </c>
      <c r="J21" s="88"/>
      <c r="IV21"/>
    </row>
    <row r="22" spans="1:256" s="96" customFormat="1" ht="15" customHeight="1">
      <c r="A22" s="93" t="s">
        <v>292</v>
      </c>
      <c r="B22" s="159" t="s">
        <v>293</v>
      </c>
      <c r="C22" s="159"/>
      <c r="D22" s="159"/>
      <c r="E22" s="159"/>
      <c r="F22" s="159"/>
      <c r="G22" s="151" t="s">
        <v>294</v>
      </c>
      <c r="H22" s="151"/>
      <c r="I22" s="91">
        <f>'załącznik_3 po zmianach'!I23-załącznik_3!I23</f>
        <v>0</v>
      </c>
      <c r="J22" s="88"/>
      <c r="IV22"/>
    </row>
    <row r="23" spans="1:256" s="96" customFormat="1" ht="15" customHeight="1">
      <c r="A23" s="93" t="s">
        <v>295</v>
      </c>
      <c r="B23" s="159" t="s">
        <v>296</v>
      </c>
      <c r="C23" s="159"/>
      <c r="D23" s="159"/>
      <c r="E23" s="159"/>
      <c r="F23" s="159"/>
      <c r="G23" s="151" t="s">
        <v>297</v>
      </c>
      <c r="H23" s="151"/>
      <c r="I23" s="91">
        <f>'załącznik_3 po zmianach'!I24-załącznik_3!I24</f>
        <v>0</v>
      </c>
      <c r="J23" s="88"/>
      <c r="IV23"/>
    </row>
    <row r="24" spans="1:256" s="96" customFormat="1" ht="17.850000000000001" customHeight="1">
      <c r="A24" s="93" t="s">
        <v>298</v>
      </c>
      <c r="B24" s="156" t="s">
        <v>299</v>
      </c>
      <c r="C24" s="156"/>
      <c r="D24" s="156"/>
      <c r="E24" s="156"/>
      <c r="F24" s="156"/>
      <c r="G24" s="151" t="s">
        <v>300</v>
      </c>
      <c r="H24" s="151"/>
      <c r="I24" s="91">
        <f>'załącznik_3 po zmianach'!I25-załącznik_3!I25</f>
        <v>0</v>
      </c>
      <c r="J24" s="88"/>
      <c r="K24" s="95"/>
      <c r="IV24"/>
    </row>
    <row r="25" spans="1:256" s="96" customFormat="1" ht="30" customHeight="1">
      <c r="A25" s="157" t="s">
        <v>301</v>
      </c>
      <c r="B25" s="157"/>
      <c r="C25" s="157"/>
      <c r="D25" s="157"/>
      <c r="E25" s="157"/>
      <c r="F25" s="157"/>
      <c r="G25" s="151"/>
      <c r="H25" s="151"/>
      <c r="I25" s="91">
        <f>'załącznik_3 po zmianach'!I26-załącznik_3!I26</f>
        <v>507717</v>
      </c>
      <c r="J25" s="88"/>
      <c r="IV25"/>
    </row>
    <row r="26" spans="1:256" s="94" customFormat="1" ht="15" customHeight="1">
      <c r="A26" s="93" t="s">
        <v>275</v>
      </c>
      <c r="B26" s="154" t="s">
        <v>302</v>
      </c>
      <c r="C26" s="154"/>
      <c r="D26" s="154"/>
      <c r="E26" s="154"/>
      <c r="F26" s="154"/>
      <c r="G26" s="151" t="s">
        <v>303</v>
      </c>
      <c r="H26" s="151"/>
      <c r="I26" s="91">
        <f>'załącznik_3 po zmianach'!I27-załącznik_3!I27</f>
        <v>507717</v>
      </c>
      <c r="J26" s="88"/>
      <c r="IV26"/>
    </row>
    <row r="27" spans="1:256" s="97" customFormat="1" ht="15">
      <c r="A27" s="93" t="s">
        <v>278</v>
      </c>
      <c r="B27" s="153" t="s">
        <v>304</v>
      </c>
      <c r="C27" s="153"/>
      <c r="D27" s="153"/>
      <c r="E27" s="153"/>
      <c r="F27" s="153"/>
      <c r="G27" s="151" t="s">
        <v>303</v>
      </c>
      <c r="H27" s="151"/>
      <c r="I27" s="91">
        <f>'załącznik_3 po zmianach'!I28-załącznik_3!I28</f>
        <v>0</v>
      </c>
      <c r="J27" s="88"/>
      <c r="IV27"/>
    </row>
    <row r="28" spans="1:256" s="97" customFormat="1" ht="45" customHeight="1">
      <c r="A28" s="93" t="s">
        <v>280</v>
      </c>
      <c r="B28" s="153" t="s">
        <v>305</v>
      </c>
      <c r="C28" s="153"/>
      <c r="D28" s="153"/>
      <c r="E28" s="153"/>
      <c r="F28" s="153"/>
      <c r="G28" s="151" t="s">
        <v>306</v>
      </c>
      <c r="H28" s="151"/>
      <c r="I28" s="91">
        <f>'załącznik_3 po zmianach'!I29-załącznik_3!I29</f>
        <v>0</v>
      </c>
      <c r="J28" s="88"/>
      <c r="IV28"/>
    </row>
    <row r="29" spans="1:256" s="97" customFormat="1" ht="15">
      <c r="A29" s="93" t="s">
        <v>283</v>
      </c>
      <c r="B29" s="154" t="s">
        <v>307</v>
      </c>
      <c r="C29" s="154"/>
      <c r="D29" s="154"/>
      <c r="E29" s="154"/>
      <c r="F29" s="154"/>
      <c r="G29" s="151" t="s">
        <v>308</v>
      </c>
      <c r="H29" s="151"/>
      <c r="I29" s="91">
        <f>'załącznik_3 po zmianach'!I30-załącznik_3!I30</f>
        <v>0</v>
      </c>
      <c r="J29" s="88"/>
      <c r="IV29"/>
    </row>
    <row r="30" spans="1:256" s="97" customFormat="1" ht="15">
      <c r="A30" s="93" t="s">
        <v>286</v>
      </c>
      <c r="B30" s="150" t="s">
        <v>309</v>
      </c>
      <c r="C30" s="150"/>
      <c r="D30" s="150"/>
      <c r="E30" s="150"/>
      <c r="F30" s="150"/>
      <c r="G30" s="151" t="s">
        <v>310</v>
      </c>
      <c r="H30" s="151"/>
      <c r="I30" s="91">
        <f>'załącznik_3 po zmianach'!I31-załącznik_3!I31</f>
        <v>0</v>
      </c>
      <c r="J30" s="88"/>
      <c r="IV30"/>
    </row>
    <row r="31" spans="1:256" s="97" customFormat="1" ht="15">
      <c r="A31" s="93" t="s">
        <v>289</v>
      </c>
      <c r="B31" s="150" t="s">
        <v>311</v>
      </c>
      <c r="C31" s="150"/>
      <c r="D31" s="150"/>
      <c r="E31" s="150"/>
      <c r="F31" s="150"/>
      <c r="G31" s="151" t="s">
        <v>312</v>
      </c>
      <c r="H31" s="151"/>
      <c r="I31" s="91">
        <f>'załącznik_3 po zmianach'!I32-załącznik_3!I32</f>
        <v>0</v>
      </c>
      <c r="J31" s="88"/>
      <c r="IV31"/>
    </row>
    <row r="32" spans="1:256" s="97" customFormat="1" ht="16.5" customHeight="1">
      <c r="A32" s="93" t="s">
        <v>292</v>
      </c>
      <c r="B32" s="150" t="s">
        <v>313</v>
      </c>
      <c r="C32" s="150"/>
      <c r="D32" s="150"/>
      <c r="E32" s="150"/>
      <c r="F32" s="150"/>
      <c r="G32" s="151" t="s">
        <v>314</v>
      </c>
      <c r="H32" s="151"/>
      <c r="I32" s="91">
        <f>'załącznik_3 po zmianach'!I33-załącznik_3!I33</f>
        <v>0</v>
      </c>
      <c r="J32" s="88"/>
      <c r="IV32"/>
    </row>
    <row r="33" spans="1:256" s="97" customFormat="1">
      <c r="A33" s="88"/>
      <c r="B33" s="88"/>
      <c r="C33" s="88"/>
      <c r="D33" s="88"/>
      <c r="E33" s="88"/>
      <c r="F33" s="88"/>
      <c r="G33" s="88"/>
      <c r="H33" s="88"/>
      <c r="I33" s="88"/>
      <c r="J33" s="88"/>
      <c r="IV33"/>
    </row>
    <row r="34" spans="1:256" s="97" customFormat="1">
      <c r="A34" s="88"/>
      <c r="B34" s="88"/>
      <c r="C34" s="88"/>
      <c r="D34" s="88"/>
      <c r="E34" s="88"/>
      <c r="F34" s="88"/>
      <c r="G34" s="88"/>
      <c r="H34" s="88"/>
      <c r="I34" s="88"/>
      <c r="J34" s="88"/>
      <c r="IV34"/>
    </row>
    <row r="35" spans="1:256" s="97" customFormat="1">
      <c r="A35" s="88"/>
      <c r="B35" s="88"/>
      <c r="C35" s="88"/>
      <c r="D35" s="88"/>
      <c r="E35" s="88"/>
      <c r="F35" s="88"/>
      <c r="G35" s="88"/>
      <c r="H35" s="88"/>
      <c r="I35" s="88"/>
      <c r="J35" s="88"/>
      <c r="IV35"/>
    </row>
    <row r="36" spans="1:256" s="97" customFormat="1">
      <c r="A36" s="88"/>
      <c r="B36" s="88"/>
      <c r="C36" s="88"/>
      <c r="D36" s="88"/>
      <c r="E36" s="88"/>
      <c r="F36" s="88"/>
      <c r="G36" s="88"/>
      <c r="H36" s="88"/>
      <c r="I36" s="88"/>
      <c r="J36" s="88"/>
      <c r="IV36"/>
    </row>
    <row r="37" spans="1:256" s="97" customFormat="1">
      <c r="A37" s="88"/>
      <c r="B37" s="88"/>
      <c r="C37" s="88"/>
      <c r="D37" s="88"/>
      <c r="E37" s="88"/>
      <c r="F37" s="88"/>
      <c r="G37" s="88"/>
      <c r="H37" s="88"/>
      <c r="I37" s="88"/>
      <c r="J37" s="88"/>
      <c r="IV37"/>
    </row>
    <row r="38" spans="1:256" s="97" customFormat="1">
      <c r="A38" s="88"/>
      <c r="B38" s="88"/>
      <c r="C38" s="88"/>
      <c r="D38" s="88"/>
      <c r="E38" s="88"/>
      <c r="F38" s="88"/>
      <c r="G38" s="88"/>
      <c r="H38" s="88"/>
      <c r="I38" s="88"/>
      <c r="J38" s="88"/>
      <c r="IV38"/>
    </row>
    <row r="39" spans="1:256" s="97" customFormat="1">
      <c r="A39" s="88"/>
      <c r="B39" s="88"/>
      <c r="C39" s="88"/>
      <c r="D39" s="88"/>
      <c r="E39" s="88"/>
      <c r="F39" s="88"/>
      <c r="G39" s="88"/>
      <c r="H39" s="88"/>
      <c r="I39" s="88"/>
      <c r="J39" s="88"/>
      <c r="IV39"/>
    </row>
    <row r="40" spans="1:256" s="97" customFormat="1">
      <c r="A40" s="88"/>
      <c r="B40" s="88"/>
      <c r="C40" s="88"/>
      <c r="D40" s="88"/>
      <c r="E40" s="88"/>
      <c r="F40" s="88"/>
      <c r="G40" s="88"/>
      <c r="H40" s="88"/>
      <c r="I40" s="88"/>
      <c r="J40" s="88"/>
      <c r="IV40"/>
    </row>
    <row r="41" spans="1:256" s="97" customFormat="1">
      <c r="A41" s="88"/>
      <c r="B41" s="88"/>
      <c r="C41" s="88"/>
      <c r="D41" s="88"/>
      <c r="E41" s="88"/>
      <c r="F41" s="88"/>
      <c r="G41" s="88"/>
      <c r="H41" s="88"/>
      <c r="I41" s="88"/>
      <c r="J41" s="88"/>
      <c r="IV41"/>
    </row>
    <row r="42" spans="1:256" s="97" customFormat="1">
      <c r="A42" s="88"/>
      <c r="B42" s="88"/>
      <c r="C42" s="88"/>
      <c r="D42" s="88"/>
      <c r="E42" s="88"/>
      <c r="F42" s="88"/>
      <c r="G42" s="88"/>
      <c r="H42" s="88"/>
      <c r="I42" s="88"/>
      <c r="J42" s="88"/>
      <c r="IV42"/>
    </row>
    <row r="43" spans="1:256" s="97" customFormat="1">
      <c r="A43" s="88"/>
      <c r="B43" s="88"/>
      <c r="C43" s="88"/>
      <c r="D43" s="88"/>
      <c r="E43" s="88"/>
      <c r="F43" s="88"/>
      <c r="G43" s="88"/>
      <c r="H43" s="88"/>
      <c r="I43" s="88"/>
      <c r="J43" s="88"/>
      <c r="IV43"/>
    </row>
    <row r="44" spans="1:256" s="97" customFormat="1">
      <c r="A44" s="88"/>
      <c r="B44" s="88"/>
      <c r="C44" s="88"/>
      <c r="D44" s="88"/>
      <c r="E44" s="88"/>
      <c r="F44" s="88"/>
      <c r="G44" s="88"/>
      <c r="H44" s="88"/>
      <c r="I44" s="88"/>
      <c r="J44" s="88"/>
      <c r="IV44"/>
    </row>
    <row r="45" spans="1:256" s="97" customFormat="1">
      <c r="A45" s="88"/>
      <c r="B45" s="88"/>
      <c r="C45" s="88"/>
      <c r="D45" s="88"/>
      <c r="E45" s="88"/>
      <c r="F45" s="88"/>
      <c r="G45" s="88"/>
      <c r="H45" s="88"/>
      <c r="I45" s="88"/>
      <c r="J45" s="88"/>
      <c r="IV45"/>
    </row>
    <row r="46" spans="1:256" s="97" customFormat="1">
      <c r="A46" s="88"/>
      <c r="B46" s="88"/>
      <c r="C46" s="88"/>
      <c r="D46" s="88"/>
      <c r="E46" s="88"/>
      <c r="F46" s="88"/>
      <c r="G46" s="88"/>
      <c r="H46" s="88"/>
      <c r="I46" s="88"/>
      <c r="J46" s="88"/>
      <c r="IV46"/>
    </row>
    <row r="47" spans="1:256" s="97" customFormat="1">
      <c r="A47" s="88"/>
      <c r="B47" s="88"/>
      <c r="C47" s="88"/>
      <c r="D47" s="88"/>
      <c r="E47" s="88"/>
      <c r="F47" s="88"/>
      <c r="G47" s="88"/>
      <c r="H47" s="88"/>
      <c r="I47" s="88"/>
      <c r="J47" s="88"/>
      <c r="IV47"/>
    </row>
    <row r="48" spans="1:256" s="97" customFormat="1">
      <c r="A48" s="88"/>
      <c r="B48" s="88"/>
      <c r="C48" s="88"/>
      <c r="D48" s="88"/>
      <c r="E48" s="88"/>
      <c r="F48" s="88"/>
      <c r="G48" s="88"/>
      <c r="H48" s="88"/>
      <c r="I48" s="88"/>
      <c r="J48" s="88"/>
      <c r="IV48"/>
    </row>
    <row r="49" spans="1:256" s="97" customFormat="1">
      <c r="A49" s="88"/>
      <c r="B49" s="88"/>
      <c r="C49" s="88"/>
      <c r="D49" s="88"/>
      <c r="E49" s="88"/>
      <c r="F49" s="88"/>
      <c r="G49" s="88"/>
      <c r="H49" s="88"/>
      <c r="I49" s="88"/>
      <c r="J49" s="88"/>
      <c r="IV49"/>
    </row>
    <row r="50" spans="1:256" s="97" customFormat="1">
      <c r="A50" s="88"/>
      <c r="B50" s="88"/>
      <c r="C50" s="88"/>
      <c r="D50" s="88"/>
      <c r="E50" s="88"/>
      <c r="F50" s="88"/>
      <c r="G50" s="88"/>
      <c r="H50" s="88"/>
      <c r="I50" s="88"/>
      <c r="J50" s="88"/>
      <c r="IV50"/>
    </row>
    <row r="51" spans="1:256" s="97" customFormat="1">
      <c r="A51" s="88"/>
      <c r="B51" s="88"/>
      <c r="C51" s="88"/>
      <c r="D51" s="88"/>
      <c r="E51" s="88"/>
      <c r="F51" s="88"/>
      <c r="G51" s="88"/>
      <c r="H51" s="88"/>
      <c r="I51" s="88"/>
      <c r="J51" s="88"/>
      <c r="IV51"/>
    </row>
    <row r="52" spans="1:256" s="97" customFormat="1">
      <c r="A52" s="88"/>
      <c r="B52" s="88"/>
      <c r="C52" s="88"/>
      <c r="D52" s="88"/>
      <c r="E52" s="88"/>
      <c r="F52" s="88"/>
      <c r="G52" s="88"/>
      <c r="H52" s="88"/>
      <c r="I52" s="88"/>
      <c r="J52" s="88"/>
      <c r="IV52"/>
    </row>
    <row r="53" spans="1:256" s="97" customFormat="1">
      <c r="A53" s="88"/>
      <c r="B53" s="88"/>
      <c r="C53" s="88"/>
      <c r="D53" s="88"/>
      <c r="E53" s="88"/>
      <c r="F53" s="88"/>
      <c r="G53" s="88"/>
      <c r="H53" s="88"/>
      <c r="I53" s="88"/>
      <c r="J53" s="88"/>
      <c r="IV53"/>
    </row>
    <row r="54" spans="1:256" s="97" customFormat="1">
      <c r="A54" s="88"/>
      <c r="B54" s="88"/>
      <c r="C54" s="88"/>
      <c r="D54" s="88"/>
      <c r="E54" s="88"/>
      <c r="F54" s="88"/>
      <c r="G54" s="88"/>
      <c r="H54" s="88"/>
      <c r="I54" s="88"/>
      <c r="J54" s="88"/>
      <c r="IV54"/>
    </row>
    <row r="55" spans="1:256" s="97" customFormat="1">
      <c r="A55" s="88"/>
      <c r="B55" s="88"/>
      <c r="C55" s="88"/>
      <c r="D55" s="88"/>
      <c r="E55" s="88"/>
      <c r="F55" s="88"/>
      <c r="G55" s="88"/>
      <c r="H55" s="88"/>
      <c r="I55" s="88"/>
      <c r="J55" s="88"/>
      <c r="IV55"/>
    </row>
    <row r="56" spans="1:256" s="97" customFormat="1">
      <c r="A56" s="88"/>
      <c r="B56" s="88"/>
      <c r="C56" s="88"/>
      <c r="D56" s="88"/>
      <c r="E56" s="88"/>
      <c r="F56" s="88"/>
      <c r="G56" s="88"/>
      <c r="H56" s="88"/>
      <c r="I56" s="88"/>
      <c r="J56" s="88"/>
      <c r="IV56"/>
    </row>
    <row r="57" spans="1:256" s="97" customFormat="1">
      <c r="A57" s="88"/>
      <c r="B57" s="88"/>
      <c r="C57" s="88"/>
      <c r="D57" s="88"/>
      <c r="E57" s="88"/>
      <c r="F57" s="88"/>
      <c r="G57" s="88"/>
      <c r="H57" s="88"/>
      <c r="I57" s="88"/>
      <c r="J57" s="88"/>
      <c r="IV57"/>
    </row>
    <row r="58" spans="1:256" s="97" customFormat="1">
      <c r="A58" s="88"/>
      <c r="B58" s="88"/>
      <c r="C58" s="88"/>
      <c r="D58" s="88"/>
      <c r="E58" s="88"/>
      <c r="F58" s="88"/>
      <c r="G58" s="88"/>
      <c r="H58" s="88"/>
      <c r="I58" s="88"/>
      <c r="J58" s="88"/>
      <c r="IV58"/>
    </row>
    <row r="59" spans="1:256" s="97" customFormat="1">
      <c r="A59" s="88"/>
      <c r="B59" s="88"/>
      <c r="C59" s="88"/>
      <c r="D59" s="88"/>
      <c r="E59" s="88"/>
      <c r="F59" s="88"/>
      <c r="G59" s="88"/>
      <c r="H59" s="88"/>
      <c r="I59" s="88"/>
      <c r="J59" s="88"/>
      <c r="IV59"/>
    </row>
    <row r="60" spans="1:256" s="97" customFormat="1">
      <c r="A60" s="88"/>
      <c r="B60" s="88"/>
      <c r="C60" s="88"/>
      <c r="D60" s="88"/>
      <c r="E60" s="88"/>
      <c r="F60" s="88"/>
      <c r="G60" s="88"/>
      <c r="H60" s="88"/>
      <c r="I60" s="88"/>
      <c r="J60" s="88"/>
      <c r="IV60"/>
    </row>
    <row r="61" spans="1:256" s="97" customFormat="1">
      <c r="A61" s="88"/>
      <c r="B61" s="88"/>
      <c r="C61" s="88"/>
      <c r="D61" s="88"/>
      <c r="E61" s="88"/>
      <c r="F61" s="88"/>
      <c r="G61" s="88"/>
      <c r="H61" s="88"/>
      <c r="I61" s="88"/>
      <c r="J61" s="88"/>
      <c r="IV61"/>
    </row>
    <row r="62" spans="1:256" s="97" customFormat="1">
      <c r="A62" s="88"/>
      <c r="B62" s="88"/>
      <c r="C62" s="88"/>
      <c r="D62" s="88"/>
      <c r="E62" s="88"/>
      <c r="F62" s="88"/>
      <c r="G62" s="88"/>
      <c r="H62" s="88"/>
      <c r="I62" s="88"/>
      <c r="J62" s="88"/>
      <c r="IV62"/>
    </row>
    <row r="63" spans="1:256" s="97" customFormat="1">
      <c r="A63" s="88"/>
      <c r="B63" s="88"/>
      <c r="C63" s="88"/>
      <c r="D63" s="88"/>
      <c r="E63" s="88"/>
      <c r="F63" s="88"/>
      <c r="G63" s="88"/>
      <c r="H63" s="88"/>
      <c r="I63" s="88"/>
      <c r="J63" s="88"/>
      <c r="IV63"/>
    </row>
    <row r="64" spans="1:256" s="97" customFormat="1">
      <c r="A64" s="88"/>
      <c r="B64" s="88"/>
      <c r="C64" s="88"/>
      <c r="D64" s="88"/>
      <c r="E64" s="88"/>
      <c r="F64" s="88"/>
      <c r="G64" s="88"/>
      <c r="H64" s="88"/>
      <c r="I64" s="88"/>
      <c r="J64" s="88"/>
      <c r="IV64"/>
    </row>
    <row r="65" spans="1:256" s="97" customFormat="1">
      <c r="A65" s="88"/>
      <c r="B65" s="88"/>
      <c r="C65" s="88"/>
      <c r="D65" s="88"/>
      <c r="E65" s="88"/>
      <c r="F65" s="88"/>
      <c r="G65" s="88"/>
      <c r="H65" s="88"/>
      <c r="I65" s="88"/>
      <c r="J65" s="88"/>
      <c r="IV65"/>
    </row>
    <row r="66" spans="1:256" s="97" customFormat="1">
      <c r="A66" s="88"/>
      <c r="B66" s="88"/>
      <c r="C66" s="88"/>
      <c r="D66" s="88"/>
      <c r="E66" s="88"/>
      <c r="F66" s="88"/>
      <c r="G66" s="88"/>
      <c r="H66" s="88"/>
      <c r="I66" s="88"/>
      <c r="J66" s="88"/>
      <c r="IV66"/>
    </row>
    <row r="67" spans="1:256" s="97" customFormat="1">
      <c r="A67" s="88"/>
      <c r="B67" s="88"/>
      <c r="C67" s="88"/>
      <c r="D67" s="88"/>
      <c r="E67" s="88"/>
      <c r="F67" s="88"/>
      <c r="G67" s="88"/>
      <c r="H67" s="88"/>
      <c r="I67" s="88"/>
      <c r="J67" s="88"/>
      <c r="IV67"/>
    </row>
    <row r="68" spans="1:256" s="97" customFormat="1">
      <c r="A68" s="88"/>
      <c r="B68" s="88"/>
      <c r="C68" s="88"/>
      <c r="D68" s="88"/>
      <c r="E68" s="88"/>
      <c r="F68" s="88"/>
      <c r="G68" s="88"/>
      <c r="H68" s="88"/>
      <c r="I68" s="88"/>
      <c r="J68" s="88"/>
      <c r="IV68"/>
    </row>
    <row r="69" spans="1:256" s="97" customFormat="1">
      <c r="A69" s="88"/>
      <c r="B69" s="88"/>
      <c r="C69" s="88"/>
      <c r="D69" s="88"/>
      <c r="E69" s="88"/>
      <c r="F69" s="88"/>
      <c r="G69" s="88"/>
      <c r="H69" s="88"/>
      <c r="I69" s="88"/>
      <c r="J69" s="88"/>
      <c r="IV69"/>
    </row>
  </sheetData>
  <mergeCells count="46">
    <mergeCell ref="G1:I1"/>
    <mergeCell ref="G2:I2"/>
    <mergeCell ref="G3:I3"/>
    <mergeCell ref="A7:I7"/>
    <mergeCell ref="A8:I8"/>
    <mergeCell ref="A9:I9"/>
    <mergeCell ref="B13:F13"/>
    <mergeCell ref="G13:H13"/>
    <mergeCell ref="B14:F14"/>
    <mergeCell ref="G14:H14"/>
    <mergeCell ref="A15:F15"/>
    <mergeCell ref="G15:H15"/>
    <mergeCell ref="B16:F16"/>
    <mergeCell ref="G16:H16"/>
    <mergeCell ref="B17:F17"/>
    <mergeCell ref="G17:H17"/>
    <mergeCell ref="B18:F18"/>
    <mergeCell ref="G18:H18"/>
    <mergeCell ref="B19:F19"/>
    <mergeCell ref="G19:H19"/>
    <mergeCell ref="B20:F20"/>
    <mergeCell ref="G20:H20"/>
    <mergeCell ref="B21:F21"/>
    <mergeCell ref="G21:H21"/>
    <mergeCell ref="B22:F22"/>
    <mergeCell ref="G22:H22"/>
    <mergeCell ref="B23:F23"/>
    <mergeCell ref="G23:H23"/>
    <mergeCell ref="B24:F24"/>
    <mergeCell ref="G24:H24"/>
    <mergeCell ref="A25:F25"/>
    <mergeCell ref="G25:H25"/>
    <mergeCell ref="B26:F26"/>
    <mergeCell ref="G26:H26"/>
    <mergeCell ref="B27:F27"/>
    <mergeCell ref="G27:H27"/>
    <mergeCell ref="B31:F31"/>
    <mergeCell ref="G31:H31"/>
    <mergeCell ref="B32:F32"/>
    <mergeCell ref="G32:H32"/>
    <mergeCell ref="B28:F28"/>
    <mergeCell ref="G28:H28"/>
    <mergeCell ref="B29:F29"/>
    <mergeCell ref="G29:H29"/>
    <mergeCell ref="B30:F30"/>
    <mergeCell ref="G30:H30"/>
  </mergeCells>
  <printOptions horizontalCentered="1"/>
  <pageMargins left="0.59027777777777779" right="0.39374999999999999" top="0.78749999999999998" bottom="0.78750000000000009" header="0.51180555555555562" footer="0.51180555555555562"/>
  <pageSetup paperSize="9" scale="92" firstPageNumber="0" orientation="portrait" horizontalDpi="300" verticalDpi="300"/>
  <headerFooter alignWithMargins="0">
    <oddFooter>&amp;L&amp;8&amp;P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V49"/>
  <sheetViews>
    <sheetView workbookViewId="0">
      <selection activeCell="G15" sqref="G15"/>
    </sheetView>
  </sheetViews>
  <sheetFormatPr defaultRowHeight="12.75"/>
  <cols>
    <col min="1" max="1" width="9.85546875" style="88" customWidth="1"/>
    <col min="2" max="3" width="9.85546875" style="83" customWidth="1"/>
    <col min="4" max="12" width="15.7109375" style="83" customWidth="1"/>
    <col min="13" max="255" width="9" style="5" customWidth="1"/>
  </cols>
  <sheetData>
    <row r="1" spans="1:256" s="9" customFormat="1" ht="14.25">
      <c r="A1" s="88"/>
      <c r="B1" s="84"/>
      <c r="C1" s="84"/>
      <c r="D1" s="84"/>
      <c r="E1" s="84"/>
      <c r="F1" s="84"/>
      <c r="G1" s="84"/>
      <c r="H1" s="10"/>
      <c r="I1" s="10"/>
      <c r="J1" s="170" t="s">
        <v>315</v>
      </c>
      <c r="K1" s="170"/>
      <c r="L1" s="170"/>
      <c r="IV1"/>
    </row>
    <row r="2" spans="1:256" s="9" customFormat="1" ht="14.25">
      <c r="A2" s="88"/>
      <c r="B2" s="84"/>
      <c r="C2" s="84"/>
      <c r="D2" s="84"/>
      <c r="E2" s="84"/>
      <c r="F2" s="84"/>
      <c r="G2" s="84"/>
      <c r="H2" s="10"/>
      <c r="I2" s="10"/>
      <c r="J2" s="170" t="s">
        <v>316</v>
      </c>
      <c r="K2" s="170"/>
      <c r="L2" s="170"/>
      <c r="IV2"/>
    </row>
    <row r="3" spans="1:256" s="9" customFormat="1" ht="14.25">
      <c r="A3" s="88"/>
      <c r="B3" s="84"/>
      <c r="C3" s="84"/>
      <c r="D3" s="84"/>
      <c r="E3" s="84"/>
      <c r="F3" s="84"/>
      <c r="G3" s="84"/>
      <c r="H3" s="10"/>
      <c r="I3" s="10"/>
      <c r="J3" s="170" t="s">
        <v>265</v>
      </c>
      <c r="K3" s="170"/>
      <c r="L3" s="170"/>
      <c r="IV3"/>
    </row>
    <row r="4" spans="1:256" s="9" customFormat="1" ht="14.25">
      <c r="A4" s="88"/>
      <c r="B4" s="84"/>
      <c r="C4" s="84"/>
      <c r="D4" s="84"/>
      <c r="E4" s="84"/>
      <c r="F4" s="84"/>
      <c r="G4" s="84"/>
      <c r="H4" s="10"/>
      <c r="I4" s="10"/>
      <c r="J4" s="170"/>
      <c r="K4" s="170"/>
      <c r="L4" s="170"/>
      <c r="IV4"/>
    </row>
    <row r="5" spans="1:256" s="9" customFormat="1" ht="14.25">
      <c r="A5" s="88"/>
      <c r="B5" s="84"/>
      <c r="C5" s="84"/>
      <c r="D5" s="84"/>
      <c r="E5" s="84"/>
      <c r="F5" s="84"/>
      <c r="G5" s="84"/>
      <c r="H5" s="11"/>
      <c r="I5" s="11"/>
      <c r="J5" s="11"/>
      <c r="K5" s="11"/>
      <c r="L5" s="11"/>
      <c r="IV5"/>
    </row>
    <row r="6" spans="1:256" s="9" customFormat="1">
      <c r="A6" s="168" t="s">
        <v>317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IV6"/>
    </row>
    <row r="7" spans="1:256" s="9" customFormat="1">
      <c r="A7" s="168" t="s">
        <v>267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IV7"/>
    </row>
    <row r="8" spans="1:256" s="9" customFormat="1">
      <c r="A8" s="168" t="s">
        <v>318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IV8"/>
    </row>
    <row r="9" spans="1:256" s="9" customFormat="1">
      <c r="A9" s="168" t="s">
        <v>268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IV9"/>
    </row>
    <row r="10" spans="1:256" s="9" customFormat="1" ht="14.25">
      <c r="A10" s="88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IV10"/>
    </row>
    <row r="11" spans="1:256" s="9" customFormat="1" ht="14.25">
      <c r="A11" s="88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99" t="s">
        <v>269</v>
      </c>
      <c r="IV11"/>
    </row>
    <row r="12" spans="1:256" s="100" customFormat="1" ht="14.25" customHeight="1">
      <c r="A12" s="134" t="s">
        <v>170</v>
      </c>
      <c r="B12" s="134" t="s">
        <v>9</v>
      </c>
      <c r="C12" s="134" t="s">
        <v>10</v>
      </c>
      <c r="D12" s="134" t="s">
        <v>319</v>
      </c>
      <c r="E12" s="134" t="s">
        <v>320</v>
      </c>
      <c r="F12" s="169" t="s">
        <v>172</v>
      </c>
      <c r="G12" s="169"/>
      <c r="H12" s="169"/>
      <c r="I12" s="169"/>
      <c r="J12" s="169"/>
      <c r="K12" s="169"/>
      <c r="L12" s="169"/>
      <c r="IV12"/>
    </row>
    <row r="13" spans="1:256" s="100" customFormat="1" ht="12.75" customHeight="1">
      <c r="A13" s="134"/>
      <c r="B13" s="134"/>
      <c r="C13" s="134"/>
      <c r="D13" s="134"/>
      <c r="E13" s="134"/>
      <c r="F13" s="134" t="s">
        <v>173</v>
      </c>
      <c r="G13" s="169" t="s">
        <v>172</v>
      </c>
      <c r="H13" s="169"/>
      <c r="I13" s="169"/>
      <c r="J13" s="169"/>
      <c r="K13" s="169"/>
      <c r="L13" s="134" t="s">
        <v>174</v>
      </c>
      <c r="IV13"/>
    </row>
    <row r="14" spans="1:256" s="100" customFormat="1" ht="30.75" customHeight="1">
      <c r="A14" s="134"/>
      <c r="B14" s="134"/>
      <c r="C14" s="134"/>
      <c r="D14" s="134"/>
      <c r="E14" s="134"/>
      <c r="F14" s="134"/>
      <c r="G14" s="134" t="s">
        <v>175</v>
      </c>
      <c r="H14" s="134"/>
      <c r="I14" s="134" t="s">
        <v>176</v>
      </c>
      <c r="J14" s="134" t="s">
        <v>177</v>
      </c>
      <c r="K14" s="134" t="s">
        <v>321</v>
      </c>
      <c r="L14" s="134"/>
      <c r="IV14"/>
    </row>
    <row r="15" spans="1:256" s="100" customFormat="1" ht="81.400000000000006" customHeight="1">
      <c r="A15" s="134"/>
      <c r="B15" s="134"/>
      <c r="C15" s="134"/>
      <c r="D15" s="134"/>
      <c r="E15" s="134"/>
      <c r="F15" s="134"/>
      <c r="G15" s="13" t="s">
        <v>184</v>
      </c>
      <c r="H15" s="13" t="s">
        <v>185</v>
      </c>
      <c r="I15" s="134"/>
      <c r="J15" s="134"/>
      <c r="K15" s="134"/>
      <c r="L15" s="134"/>
      <c r="IV15"/>
    </row>
    <row r="16" spans="1:256" s="100" customFormat="1" ht="12.75" customHeight="1">
      <c r="A16" s="101">
        <v>1</v>
      </c>
      <c r="B16" s="101">
        <v>2</v>
      </c>
      <c r="C16" s="101">
        <v>3</v>
      </c>
      <c r="D16" s="101">
        <v>5</v>
      </c>
      <c r="E16" s="101">
        <v>6</v>
      </c>
      <c r="F16" s="101">
        <v>7</v>
      </c>
      <c r="G16" s="101">
        <v>8</v>
      </c>
      <c r="H16" s="101">
        <v>9</v>
      </c>
      <c r="I16" s="101">
        <v>10</v>
      </c>
      <c r="J16" s="101">
        <v>11</v>
      </c>
      <c r="K16" s="101">
        <v>12</v>
      </c>
      <c r="L16" s="101">
        <v>13</v>
      </c>
      <c r="IV16"/>
    </row>
    <row r="17" spans="1:256" s="104" customFormat="1" ht="16.350000000000001" customHeight="1">
      <c r="A17" s="102" t="s">
        <v>33</v>
      </c>
      <c r="B17" s="102" t="s">
        <v>35</v>
      </c>
      <c r="C17" s="102"/>
      <c r="D17" s="103">
        <f t="shared" ref="D17:L17" si="0">SUM(D18:D20)</f>
        <v>21800</v>
      </c>
      <c r="E17" s="103">
        <f t="shared" si="0"/>
        <v>21800</v>
      </c>
      <c r="F17" s="103">
        <f t="shared" si="0"/>
        <v>21800</v>
      </c>
      <c r="G17" s="103">
        <f t="shared" si="0"/>
        <v>21800</v>
      </c>
      <c r="H17" s="103">
        <f t="shared" si="0"/>
        <v>0</v>
      </c>
      <c r="I17" s="103">
        <f t="shared" si="0"/>
        <v>0</v>
      </c>
      <c r="J17" s="103">
        <f t="shared" si="0"/>
        <v>0</v>
      </c>
      <c r="K17" s="103">
        <f t="shared" si="0"/>
        <v>0</v>
      </c>
      <c r="L17" s="103">
        <f t="shared" si="0"/>
        <v>0</v>
      </c>
      <c r="IV17" s="105"/>
    </row>
    <row r="18" spans="1:256" s="110" customFormat="1" ht="16.350000000000001" customHeight="1">
      <c r="A18" s="106"/>
      <c r="B18" s="106"/>
      <c r="C18" s="106" t="s">
        <v>37</v>
      </c>
      <c r="D18" s="107">
        <v>21800</v>
      </c>
      <c r="E18" s="108">
        <f>SUM(F18,L18)</f>
        <v>0</v>
      </c>
      <c r="F18" s="108">
        <f>SUM(G18:K18)</f>
        <v>0</v>
      </c>
      <c r="G18" s="108"/>
      <c r="H18" s="108"/>
      <c r="I18" s="108"/>
      <c r="J18" s="108"/>
      <c r="K18" s="108"/>
      <c r="L18" s="108"/>
      <c r="M18" s="109"/>
      <c r="IV18"/>
    </row>
    <row r="19" spans="1:256" s="110" customFormat="1" ht="16.350000000000001" customHeight="1">
      <c r="A19" s="106"/>
      <c r="B19" s="106"/>
      <c r="C19" s="106" t="s">
        <v>322</v>
      </c>
      <c r="D19" s="111">
        <v>0</v>
      </c>
      <c r="E19" s="108">
        <f>SUM(F19,L19)</f>
        <v>19000</v>
      </c>
      <c r="F19" s="108">
        <f>SUM(G19:K19)</f>
        <v>19000</v>
      </c>
      <c r="G19" s="108">
        <v>19000</v>
      </c>
      <c r="H19" s="108"/>
      <c r="I19" s="108"/>
      <c r="J19" s="108"/>
      <c r="K19" s="108"/>
      <c r="L19" s="108"/>
      <c r="M19" s="109"/>
      <c r="IV19"/>
    </row>
    <row r="20" spans="1:256" s="110" customFormat="1" ht="16.350000000000001" customHeight="1">
      <c r="A20" s="106"/>
      <c r="B20" s="106"/>
      <c r="C20" s="106" t="s">
        <v>323</v>
      </c>
      <c r="D20" s="107">
        <v>0</v>
      </c>
      <c r="E20" s="108">
        <f>SUM(F20,L20)</f>
        <v>2800</v>
      </c>
      <c r="F20" s="108">
        <f>SUM(G20:K20)</f>
        <v>2800</v>
      </c>
      <c r="G20" s="108">
        <v>2800</v>
      </c>
      <c r="H20" s="108"/>
      <c r="I20" s="108"/>
      <c r="J20" s="108"/>
      <c r="K20" s="108"/>
      <c r="L20" s="108"/>
      <c r="M20" s="109"/>
      <c r="IV20"/>
    </row>
    <row r="21" spans="1:256" s="104" customFormat="1" ht="16.350000000000001" customHeight="1">
      <c r="A21" s="102" t="s">
        <v>45</v>
      </c>
      <c r="B21" s="102" t="s">
        <v>47</v>
      </c>
      <c r="C21" s="102"/>
      <c r="D21" s="103">
        <f t="shared" ref="D21:L21" si="1">SUM(D22:D23)</f>
        <v>900</v>
      </c>
      <c r="E21" s="103">
        <f t="shared" si="1"/>
        <v>900</v>
      </c>
      <c r="F21" s="103">
        <f t="shared" si="1"/>
        <v>900</v>
      </c>
      <c r="G21" s="103">
        <f t="shared" si="1"/>
        <v>900</v>
      </c>
      <c r="H21" s="103">
        <f t="shared" si="1"/>
        <v>0</v>
      </c>
      <c r="I21" s="103">
        <f t="shared" si="1"/>
        <v>0</v>
      </c>
      <c r="J21" s="103">
        <f t="shared" si="1"/>
        <v>0</v>
      </c>
      <c r="K21" s="103">
        <f t="shared" si="1"/>
        <v>0</v>
      </c>
      <c r="L21" s="103">
        <f t="shared" si="1"/>
        <v>0</v>
      </c>
      <c r="M21" s="112"/>
      <c r="IV21" s="105"/>
    </row>
    <row r="22" spans="1:256" s="110" customFormat="1" ht="16.350000000000001" customHeight="1">
      <c r="A22" s="106"/>
      <c r="B22" s="106"/>
      <c r="C22" s="106" t="s">
        <v>37</v>
      </c>
      <c r="D22" s="107">
        <v>900</v>
      </c>
      <c r="E22" s="108">
        <f>SUM(F22,L22)</f>
        <v>0</v>
      </c>
      <c r="F22" s="108">
        <f>SUM(G22:K22)</f>
        <v>0</v>
      </c>
      <c r="G22" s="108"/>
      <c r="H22" s="108"/>
      <c r="I22" s="108"/>
      <c r="J22" s="108"/>
      <c r="K22" s="108"/>
      <c r="L22" s="108"/>
      <c r="M22" s="109"/>
      <c r="IV22"/>
    </row>
    <row r="23" spans="1:256" s="110" customFormat="1" ht="16.350000000000001" customHeight="1">
      <c r="A23" s="106"/>
      <c r="B23" s="106"/>
      <c r="C23" s="106" t="s">
        <v>324</v>
      </c>
      <c r="D23" s="107">
        <v>0</v>
      </c>
      <c r="E23" s="108">
        <f>SUM(F23,L23)</f>
        <v>900</v>
      </c>
      <c r="F23" s="108">
        <f>SUM(G23:K23)</f>
        <v>900</v>
      </c>
      <c r="G23" s="108">
        <v>900</v>
      </c>
      <c r="H23" s="108"/>
      <c r="I23" s="108"/>
      <c r="J23" s="108"/>
      <c r="K23" s="108"/>
      <c r="L23" s="108"/>
      <c r="M23" s="109"/>
      <c r="IV23"/>
    </row>
    <row r="24" spans="1:256" s="104" customFormat="1" ht="16.350000000000001" customHeight="1">
      <c r="A24" s="102" t="s">
        <v>115</v>
      </c>
      <c r="B24" s="102"/>
      <c r="C24" s="102"/>
      <c r="D24" s="103">
        <f t="shared" ref="D24:L24" si="2">SUM(D25,D30)</f>
        <v>813000</v>
      </c>
      <c r="E24" s="103">
        <f t="shared" si="2"/>
        <v>813000</v>
      </c>
      <c r="F24" s="103">
        <f t="shared" si="2"/>
        <v>813000</v>
      </c>
      <c r="G24" s="103">
        <f t="shared" si="2"/>
        <v>58710</v>
      </c>
      <c r="H24" s="103">
        <f t="shared" si="2"/>
        <v>6000</v>
      </c>
      <c r="I24" s="103">
        <f t="shared" si="2"/>
        <v>0</v>
      </c>
      <c r="J24" s="103">
        <f t="shared" si="2"/>
        <v>748290</v>
      </c>
      <c r="K24" s="103">
        <f t="shared" si="2"/>
        <v>0</v>
      </c>
      <c r="L24" s="103">
        <f t="shared" si="2"/>
        <v>0</v>
      </c>
      <c r="IV24" s="105"/>
    </row>
    <row r="25" spans="1:256" s="104" customFormat="1" ht="16.350000000000001" customHeight="1">
      <c r="A25" s="102"/>
      <c r="B25" s="102" t="s">
        <v>117</v>
      </c>
      <c r="C25" s="102"/>
      <c r="D25" s="103">
        <f t="shared" ref="D25:L25" si="3">SUM(D26:D29)</f>
        <v>807000</v>
      </c>
      <c r="E25" s="103">
        <f t="shared" si="3"/>
        <v>807000</v>
      </c>
      <c r="F25" s="103">
        <f t="shared" si="3"/>
        <v>807000</v>
      </c>
      <c r="G25" s="103">
        <f t="shared" si="3"/>
        <v>58710</v>
      </c>
      <c r="H25" s="103">
        <f t="shared" si="3"/>
        <v>0</v>
      </c>
      <c r="I25" s="103">
        <f t="shared" si="3"/>
        <v>0</v>
      </c>
      <c r="J25" s="103">
        <f t="shared" si="3"/>
        <v>748290</v>
      </c>
      <c r="K25" s="103">
        <f t="shared" si="3"/>
        <v>0</v>
      </c>
      <c r="L25" s="103">
        <f t="shared" si="3"/>
        <v>0</v>
      </c>
      <c r="M25" s="112"/>
      <c r="IV25" s="105"/>
    </row>
    <row r="26" spans="1:256" s="110" customFormat="1" ht="16.350000000000001" customHeight="1">
      <c r="A26" s="106"/>
      <c r="B26" s="106"/>
      <c r="C26" s="106" t="s">
        <v>37</v>
      </c>
      <c r="D26" s="107">
        <v>807000</v>
      </c>
      <c r="E26" s="108">
        <f>SUM(F26,L26)</f>
        <v>0</v>
      </c>
      <c r="F26" s="108">
        <f>SUM(G26:K26)</f>
        <v>0</v>
      </c>
      <c r="G26" s="108"/>
      <c r="H26" s="108"/>
      <c r="I26" s="108"/>
      <c r="J26" s="108"/>
      <c r="K26" s="108"/>
      <c r="L26" s="108"/>
      <c r="M26" s="109"/>
      <c r="IV26"/>
    </row>
    <row r="27" spans="1:256" s="110" customFormat="1" ht="16.350000000000001" customHeight="1">
      <c r="A27" s="106"/>
      <c r="B27" s="106"/>
      <c r="C27" s="106" t="s">
        <v>325</v>
      </c>
      <c r="D27" s="107">
        <v>0</v>
      </c>
      <c r="E27" s="108">
        <f>SUM(F27,L27)</f>
        <v>748290</v>
      </c>
      <c r="F27" s="108">
        <f>SUM(G27:K27)</f>
        <v>748290</v>
      </c>
      <c r="G27" s="108"/>
      <c r="H27" s="108"/>
      <c r="I27" s="108"/>
      <c r="J27" s="108">
        <v>748290</v>
      </c>
      <c r="K27" s="108"/>
      <c r="L27" s="108"/>
      <c r="M27" s="109"/>
      <c r="IV27"/>
    </row>
    <row r="28" spans="1:256" s="110" customFormat="1" ht="16.350000000000001" customHeight="1">
      <c r="A28" s="106"/>
      <c r="B28" s="106"/>
      <c r="C28" s="106" t="s">
        <v>322</v>
      </c>
      <c r="D28" s="107">
        <v>0</v>
      </c>
      <c r="E28" s="108">
        <f>SUM(F28,L28)</f>
        <v>20210</v>
      </c>
      <c r="F28" s="108">
        <f>SUM(G28:K28)</f>
        <v>20210</v>
      </c>
      <c r="G28" s="108">
        <v>20210</v>
      </c>
      <c r="H28" s="108"/>
      <c r="I28" s="108"/>
      <c r="J28" s="108"/>
      <c r="K28" s="108"/>
      <c r="L28" s="108"/>
      <c r="M28" s="109"/>
      <c r="IV28"/>
    </row>
    <row r="29" spans="1:256" s="110" customFormat="1" ht="16.350000000000001" customHeight="1">
      <c r="A29" s="106"/>
      <c r="B29" s="106"/>
      <c r="C29" s="106" t="s">
        <v>323</v>
      </c>
      <c r="D29" s="107">
        <v>0</v>
      </c>
      <c r="E29" s="108">
        <f>SUM(F29,L29)</f>
        <v>38500</v>
      </c>
      <c r="F29" s="108">
        <f>SUM(G29:K29)</f>
        <v>38500</v>
      </c>
      <c r="G29" s="108">
        <v>38500</v>
      </c>
      <c r="H29" s="108"/>
      <c r="I29" s="108"/>
      <c r="J29" s="108"/>
      <c r="K29" s="108"/>
      <c r="L29" s="108"/>
      <c r="M29" s="109"/>
      <c r="IV29"/>
    </row>
    <row r="30" spans="1:256" s="104" customFormat="1" ht="16.350000000000001" customHeight="1">
      <c r="A30" s="102"/>
      <c r="B30" s="102" t="s">
        <v>121</v>
      </c>
      <c r="C30" s="102"/>
      <c r="D30" s="103">
        <f t="shared" ref="D30:L30" si="4">SUM(D31:D32)</f>
        <v>6000</v>
      </c>
      <c r="E30" s="103">
        <f t="shared" si="4"/>
        <v>6000</v>
      </c>
      <c r="F30" s="103">
        <f t="shared" si="4"/>
        <v>6000</v>
      </c>
      <c r="G30" s="103">
        <f t="shared" si="4"/>
        <v>0</v>
      </c>
      <c r="H30" s="103">
        <f t="shared" si="4"/>
        <v>6000</v>
      </c>
      <c r="I30" s="103">
        <f t="shared" si="4"/>
        <v>0</v>
      </c>
      <c r="J30" s="103">
        <f t="shared" si="4"/>
        <v>0</v>
      </c>
      <c r="K30" s="103">
        <f t="shared" si="4"/>
        <v>0</v>
      </c>
      <c r="L30" s="103">
        <f t="shared" si="4"/>
        <v>0</v>
      </c>
      <c r="IV30" s="105"/>
    </row>
    <row r="31" spans="1:256" s="104" customFormat="1" ht="16.350000000000001" customHeight="1">
      <c r="A31" s="106"/>
      <c r="B31" s="106"/>
      <c r="C31" s="106" t="s">
        <v>37</v>
      </c>
      <c r="D31" s="111">
        <v>6000</v>
      </c>
      <c r="E31" s="108">
        <f>SUM(F31,L31)</f>
        <v>0</v>
      </c>
      <c r="F31" s="108">
        <f>SUM(G31:K31)</f>
        <v>0</v>
      </c>
      <c r="G31" s="113"/>
      <c r="H31" s="113"/>
      <c r="I31" s="113"/>
      <c r="J31" s="113"/>
      <c r="K31" s="113"/>
      <c r="L31" s="113"/>
      <c r="IV31"/>
    </row>
    <row r="32" spans="1:256" s="104" customFormat="1" ht="16.350000000000001" customHeight="1">
      <c r="A32" s="106"/>
      <c r="B32" s="106"/>
      <c r="C32" s="106" t="s">
        <v>326</v>
      </c>
      <c r="D32" s="114">
        <v>0</v>
      </c>
      <c r="E32" s="108">
        <f>SUM(F32,L32)</f>
        <v>6000</v>
      </c>
      <c r="F32" s="108">
        <f>SUM(G32:K32)</f>
        <v>6000</v>
      </c>
      <c r="G32" s="108"/>
      <c r="H32" s="108">
        <v>6000</v>
      </c>
      <c r="I32" s="108"/>
      <c r="J32" s="108"/>
      <c r="K32" s="108"/>
      <c r="L32" s="108"/>
      <c r="IV32"/>
    </row>
    <row r="33" spans="1:256" s="104" customFormat="1" ht="16.350000000000001" customHeight="1">
      <c r="A33" s="167" t="s">
        <v>327</v>
      </c>
      <c r="B33" s="167"/>
      <c r="C33" s="167"/>
      <c r="D33" s="103">
        <f t="shared" ref="D33:L33" si="5">SUM(D17,D21,D24)</f>
        <v>835700</v>
      </c>
      <c r="E33" s="103">
        <f t="shared" si="5"/>
        <v>835700</v>
      </c>
      <c r="F33" s="103">
        <f t="shared" si="5"/>
        <v>835700</v>
      </c>
      <c r="G33" s="103">
        <f t="shared" si="5"/>
        <v>81410</v>
      </c>
      <c r="H33" s="103">
        <f t="shared" si="5"/>
        <v>6000</v>
      </c>
      <c r="I33" s="103">
        <f t="shared" si="5"/>
        <v>0</v>
      </c>
      <c r="J33" s="103">
        <f t="shared" si="5"/>
        <v>748290</v>
      </c>
      <c r="K33" s="103">
        <f t="shared" si="5"/>
        <v>0</v>
      </c>
      <c r="L33" s="103">
        <f t="shared" si="5"/>
        <v>0</v>
      </c>
      <c r="IV33" s="105"/>
    </row>
    <row r="34" spans="1:256" ht="16.350000000000001" customHeight="1"/>
    <row r="35" spans="1:256" ht="16.350000000000001" customHeight="1"/>
    <row r="36" spans="1:256" ht="16.350000000000001" customHeight="1"/>
    <row r="37" spans="1:256" ht="16.350000000000001" customHeight="1"/>
    <row r="38" spans="1:256" ht="16.350000000000001" customHeight="1"/>
    <row r="39" spans="1:256" ht="16.350000000000001" customHeight="1"/>
    <row r="40" spans="1:256" ht="16.350000000000001" customHeight="1"/>
    <row r="41" spans="1:256" ht="16.350000000000001" customHeight="1"/>
    <row r="42" spans="1:256" ht="16.350000000000001" customHeight="1"/>
    <row r="43" spans="1:256" ht="16.350000000000001" customHeight="1"/>
    <row r="44" spans="1:256" ht="16.350000000000001" customHeight="1"/>
    <row r="45" spans="1:256" ht="16.350000000000001" customHeight="1"/>
    <row r="46" spans="1:256" ht="16.350000000000001" customHeight="1"/>
    <row r="47" spans="1:256" ht="16.350000000000001" customHeight="1"/>
    <row r="48" spans="1:256" ht="16.350000000000001" customHeight="1"/>
    <row r="49" ht="16.350000000000001" customHeight="1"/>
  </sheetData>
  <mergeCells count="22">
    <mergeCell ref="K14:K15"/>
    <mergeCell ref="J1:L1"/>
    <mergeCell ref="J2:L2"/>
    <mergeCell ref="J3:L3"/>
    <mergeCell ref="J4:L4"/>
    <mergeCell ref="A6:L6"/>
    <mergeCell ref="A33:C33"/>
    <mergeCell ref="A7:L7"/>
    <mergeCell ref="A8:L8"/>
    <mergeCell ref="A9:L9"/>
    <mergeCell ref="A12:A15"/>
    <mergeCell ref="B12:B15"/>
    <mergeCell ref="C12:C15"/>
    <mergeCell ref="D12:D15"/>
    <mergeCell ref="E12:E15"/>
    <mergeCell ref="F12:L12"/>
    <mergeCell ref="F13:F15"/>
    <mergeCell ref="G13:K13"/>
    <mergeCell ref="L13:L15"/>
    <mergeCell ref="G14:H14"/>
    <mergeCell ref="I14:I15"/>
    <mergeCell ref="J14:J15"/>
  </mergeCells>
  <printOptions horizontalCentered="1"/>
  <pageMargins left="0.59027777777777779" right="0.39374999999999999" top="0.78749999999999998" bottom="0.51180555555555562" header="0.51180555555555562" footer="0.51180555555555562"/>
  <pageSetup paperSize="9" scale="70" firstPageNumber="29" orientation="landscape" useFirstPageNumber="1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3"/>
  <sheetViews>
    <sheetView topLeftCell="A4" workbookViewId="0">
      <selection activeCell="H23" sqref="H23"/>
    </sheetView>
  </sheetViews>
  <sheetFormatPr defaultRowHeight="12.75"/>
  <cols>
    <col min="1" max="2" width="13.5703125" style="83" customWidth="1"/>
    <col min="3" max="3" width="25.42578125" style="83" customWidth="1"/>
    <col min="4" max="6" width="17.5703125" style="83" customWidth="1"/>
  </cols>
  <sheetData>
    <row r="1" spans="1:6">
      <c r="D1" s="115"/>
      <c r="E1" s="115" t="s">
        <v>328</v>
      </c>
      <c r="F1" s="115"/>
    </row>
    <row r="2" spans="1:6">
      <c r="D2" s="115"/>
      <c r="E2" s="115" t="s">
        <v>329</v>
      </c>
      <c r="F2" s="115"/>
    </row>
    <row r="3" spans="1:6">
      <c r="D3" s="115"/>
      <c r="E3" s="115" t="s">
        <v>265</v>
      </c>
      <c r="F3" s="115"/>
    </row>
    <row r="4" spans="1:6">
      <c r="D4" s="115"/>
      <c r="E4" s="115"/>
      <c r="F4" s="115"/>
    </row>
    <row r="6" spans="1:6" ht="18.600000000000001" customHeight="1">
      <c r="A6" s="172" t="s">
        <v>330</v>
      </c>
      <c r="B6" s="172"/>
      <c r="C6" s="172"/>
      <c r="D6" s="172"/>
      <c r="E6" s="172"/>
      <c r="F6" s="172"/>
    </row>
    <row r="7" spans="1:6">
      <c r="A7" s="173" t="s">
        <v>331</v>
      </c>
      <c r="B7" s="173"/>
      <c r="C7" s="173"/>
      <c r="D7" s="173"/>
      <c r="E7" s="173"/>
      <c r="F7" s="173"/>
    </row>
    <row r="8" spans="1:6">
      <c r="A8" s="173" t="s">
        <v>332</v>
      </c>
      <c r="B8" s="173"/>
      <c r="C8" s="173"/>
      <c r="D8" s="173"/>
      <c r="E8" s="173"/>
      <c r="F8" s="173"/>
    </row>
    <row r="9" spans="1:6">
      <c r="A9" s="116"/>
      <c r="B9" s="116"/>
      <c r="C9" s="116"/>
      <c r="D9" s="116"/>
    </row>
    <row r="10" spans="1:6" ht="16.5" customHeight="1">
      <c r="E10" s="117"/>
      <c r="F10" s="117" t="s">
        <v>333</v>
      </c>
    </row>
    <row r="11" spans="1:6" ht="23.1" customHeight="1">
      <c r="A11" s="129" t="s">
        <v>170</v>
      </c>
      <c r="B11" s="129" t="s">
        <v>9</v>
      </c>
      <c r="C11" s="129" t="s">
        <v>334</v>
      </c>
      <c r="D11" s="174" t="s">
        <v>335</v>
      </c>
      <c r="E11" s="174" t="s">
        <v>336</v>
      </c>
      <c r="F11" s="174"/>
    </row>
    <row r="12" spans="1:6" ht="23.1" customHeight="1">
      <c r="A12" s="129"/>
      <c r="B12" s="129"/>
      <c r="C12" s="129"/>
      <c r="D12" s="174"/>
      <c r="E12" s="118" t="s">
        <v>337</v>
      </c>
      <c r="F12" s="118" t="s">
        <v>338</v>
      </c>
    </row>
    <row r="13" spans="1:6" ht="16.5" customHeight="1">
      <c r="A13" s="119" t="s">
        <v>33</v>
      </c>
      <c r="B13" s="119" t="s">
        <v>43</v>
      </c>
      <c r="C13" s="120" t="s">
        <v>339</v>
      </c>
      <c r="D13" s="121">
        <f t="shared" ref="D13:D22" si="0">SUM(E13:F13)</f>
        <v>4677</v>
      </c>
      <c r="E13" s="122"/>
      <c r="F13" s="122">
        <v>4677</v>
      </c>
    </row>
    <row r="14" spans="1:6" ht="16.5" customHeight="1">
      <c r="A14" s="119" t="s">
        <v>33</v>
      </c>
      <c r="B14" s="119" t="s">
        <v>43</v>
      </c>
      <c r="C14" s="120" t="s">
        <v>340</v>
      </c>
      <c r="D14" s="121">
        <f t="shared" si="0"/>
        <v>3905</v>
      </c>
      <c r="E14" s="122"/>
      <c r="F14" s="122">
        <v>3905</v>
      </c>
    </row>
    <row r="15" spans="1:6" ht="16.5" customHeight="1">
      <c r="A15" s="119" t="s">
        <v>33</v>
      </c>
      <c r="B15" s="119" t="s">
        <v>43</v>
      </c>
      <c r="C15" s="120" t="s">
        <v>341</v>
      </c>
      <c r="D15" s="121">
        <f t="shared" si="0"/>
        <v>4367</v>
      </c>
      <c r="E15" s="122"/>
      <c r="F15" s="122">
        <v>4367</v>
      </c>
    </row>
    <row r="16" spans="1:6" ht="16.5" customHeight="1">
      <c r="A16" s="119" t="s">
        <v>33</v>
      </c>
      <c r="B16" s="119" t="s">
        <v>43</v>
      </c>
      <c r="C16" s="120" t="s">
        <v>342</v>
      </c>
      <c r="D16" s="121">
        <f t="shared" si="0"/>
        <v>10822</v>
      </c>
      <c r="E16" s="122"/>
      <c r="F16" s="122">
        <v>10822</v>
      </c>
    </row>
    <row r="17" spans="1:6" ht="16.5" customHeight="1">
      <c r="A17" s="119" t="s">
        <v>33</v>
      </c>
      <c r="B17" s="119" t="s">
        <v>43</v>
      </c>
      <c r="C17" s="120" t="s">
        <v>343</v>
      </c>
      <c r="D17" s="121">
        <f t="shared" si="0"/>
        <v>5506</v>
      </c>
      <c r="E17" s="122"/>
      <c r="F17" s="122">
        <v>5506</v>
      </c>
    </row>
    <row r="18" spans="1:6" ht="16.5" customHeight="1">
      <c r="A18" s="119" t="s">
        <v>33</v>
      </c>
      <c r="B18" s="119" t="s">
        <v>43</v>
      </c>
      <c r="C18" s="120" t="s">
        <v>344</v>
      </c>
      <c r="D18" s="121">
        <f t="shared" si="0"/>
        <v>10911</v>
      </c>
      <c r="E18" s="122"/>
      <c r="F18" s="122">
        <v>10911</v>
      </c>
    </row>
    <row r="19" spans="1:6" ht="16.5" customHeight="1">
      <c r="A19" s="119" t="s">
        <v>33</v>
      </c>
      <c r="B19" s="119" t="s">
        <v>43</v>
      </c>
      <c r="C19" s="120" t="s">
        <v>345</v>
      </c>
      <c r="D19" s="121">
        <f t="shared" si="0"/>
        <v>4253</v>
      </c>
      <c r="E19" s="122"/>
      <c r="F19" s="122">
        <v>4253</v>
      </c>
    </row>
    <row r="20" spans="1:6" ht="16.5" customHeight="1">
      <c r="A20" s="119" t="s">
        <v>33</v>
      </c>
      <c r="B20" s="119" t="s">
        <v>43</v>
      </c>
      <c r="C20" s="120" t="s">
        <v>346</v>
      </c>
      <c r="D20" s="121">
        <f t="shared" si="0"/>
        <v>5386</v>
      </c>
      <c r="E20" s="122"/>
      <c r="F20" s="122">
        <v>5386</v>
      </c>
    </row>
    <row r="21" spans="1:6" ht="16.5" customHeight="1">
      <c r="A21" s="119" t="s">
        <v>33</v>
      </c>
      <c r="B21" s="119" t="s">
        <v>43</v>
      </c>
      <c r="C21" s="120" t="s">
        <v>347</v>
      </c>
      <c r="D21" s="121">
        <f t="shared" si="0"/>
        <v>3413</v>
      </c>
      <c r="E21" s="122"/>
      <c r="F21" s="122">
        <v>3413</v>
      </c>
    </row>
    <row r="22" spans="1:6" ht="16.5" customHeight="1">
      <c r="A22" s="119" t="s">
        <v>33</v>
      </c>
      <c r="B22" s="119" t="s">
        <v>43</v>
      </c>
      <c r="C22" s="120" t="s">
        <v>348</v>
      </c>
      <c r="D22" s="121">
        <f t="shared" si="0"/>
        <v>8860</v>
      </c>
      <c r="E22" s="122"/>
      <c r="F22" s="122">
        <v>8860</v>
      </c>
    </row>
    <row r="23" spans="1:6" s="5" customFormat="1" ht="24.6" customHeight="1">
      <c r="A23" s="171" t="s">
        <v>167</v>
      </c>
      <c r="B23" s="171"/>
      <c r="C23" s="171"/>
      <c r="D23" s="123">
        <f>SUM(D13:D22)</f>
        <v>62100</v>
      </c>
      <c r="E23" s="123">
        <f>SUM(E13:E22)</f>
        <v>0</v>
      </c>
      <c r="F23" s="123">
        <f>SUM(F13:F22)</f>
        <v>62100</v>
      </c>
    </row>
  </sheetData>
  <mergeCells count="9">
    <mergeCell ref="A23:C23"/>
    <mergeCell ref="A6:F6"/>
    <mergeCell ref="A7:F7"/>
    <mergeCell ref="A8:F8"/>
    <mergeCell ref="A11:A12"/>
    <mergeCell ref="B11:B12"/>
    <mergeCell ref="C11:C12"/>
    <mergeCell ref="D11:D12"/>
    <mergeCell ref="E11:F11"/>
  </mergeCells>
  <printOptions horizontalCentered="1"/>
  <pageMargins left="0.59027777777777779" right="0.39374999999999999" top="0.98402777777777783" bottom="0.98402777777777795" header="0.51180555555555562" footer="0.51180555555555562"/>
  <pageSetup paperSize="9" scale="90" firstPageNumber="34" orientation="portrait" useFirstPageNumber="1" horizontalDpi="300" verticalDpi="300"/>
  <headerFooter alignWithMargins="0">
    <oddFooter>&amp;L&amp;8&amp;P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45"/>
  <sheetViews>
    <sheetView workbookViewId="0">
      <selection activeCell="F23" sqref="F23"/>
    </sheetView>
  </sheetViews>
  <sheetFormatPr defaultRowHeight="12.75"/>
  <cols>
    <col min="1" max="2" width="13.5703125" style="83" customWidth="1"/>
    <col min="3" max="3" width="25.42578125" style="83" customWidth="1"/>
    <col min="4" max="6" width="17.5703125" style="83" customWidth="1"/>
  </cols>
  <sheetData>
    <row r="1" spans="1:6">
      <c r="D1" s="115"/>
      <c r="E1" s="115" t="s">
        <v>328</v>
      </c>
      <c r="F1" s="115"/>
    </row>
    <row r="2" spans="1:6">
      <c r="D2" s="115"/>
      <c r="E2" s="115" t="s">
        <v>329</v>
      </c>
      <c r="F2" s="115"/>
    </row>
    <row r="3" spans="1:6">
      <c r="D3" s="115"/>
      <c r="E3" s="115" t="s">
        <v>265</v>
      </c>
      <c r="F3" s="115"/>
    </row>
    <row r="4" spans="1:6">
      <c r="D4" s="115"/>
      <c r="E4" s="115"/>
      <c r="F4" s="115"/>
    </row>
    <row r="6" spans="1:6" ht="18.600000000000001" customHeight="1">
      <c r="A6" s="172" t="s">
        <v>330</v>
      </c>
      <c r="B6" s="172"/>
      <c r="C6" s="172"/>
      <c r="D6" s="172"/>
      <c r="E6" s="172"/>
      <c r="F6" s="172"/>
    </row>
    <row r="7" spans="1:6">
      <c r="A7" s="173" t="s">
        <v>331</v>
      </c>
      <c r="B7" s="173"/>
      <c r="C7" s="173"/>
      <c r="D7" s="173"/>
      <c r="E7" s="173"/>
      <c r="F7" s="173"/>
    </row>
    <row r="8" spans="1:6">
      <c r="A8" s="173" t="s">
        <v>332</v>
      </c>
      <c r="B8" s="173"/>
      <c r="C8" s="173"/>
      <c r="D8" s="173"/>
      <c r="E8" s="173"/>
      <c r="F8" s="173"/>
    </row>
    <row r="9" spans="1:6">
      <c r="A9" s="116"/>
      <c r="B9" s="116"/>
      <c r="C9" s="116"/>
      <c r="D9" s="116"/>
    </row>
    <row r="10" spans="1:6" ht="16.5" customHeight="1">
      <c r="E10" s="117"/>
      <c r="F10" s="117" t="s">
        <v>333</v>
      </c>
    </row>
    <row r="11" spans="1:6" ht="23.1" customHeight="1">
      <c r="A11" s="129" t="s">
        <v>170</v>
      </c>
      <c r="B11" s="129" t="s">
        <v>9</v>
      </c>
      <c r="C11" s="129" t="s">
        <v>334</v>
      </c>
      <c r="D11" s="174" t="s">
        <v>335</v>
      </c>
      <c r="E11" s="174" t="s">
        <v>336</v>
      </c>
      <c r="F11" s="174"/>
    </row>
    <row r="12" spans="1:6" ht="23.1" customHeight="1">
      <c r="A12" s="129"/>
      <c r="B12" s="129"/>
      <c r="C12" s="129"/>
      <c r="D12" s="174"/>
      <c r="E12" s="118" t="s">
        <v>337</v>
      </c>
      <c r="F12" s="118" t="s">
        <v>338</v>
      </c>
    </row>
    <row r="13" spans="1:6" ht="16.5" customHeight="1">
      <c r="A13" s="119" t="s">
        <v>33</v>
      </c>
      <c r="B13" s="119" t="s">
        <v>43</v>
      </c>
      <c r="C13" s="120" t="s">
        <v>339</v>
      </c>
      <c r="D13" s="121">
        <f t="shared" ref="D13:D22" si="0">SUM(E13:F13)</f>
        <v>14928</v>
      </c>
      <c r="E13" s="122">
        <v>14928</v>
      </c>
      <c r="F13" s="122"/>
    </row>
    <row r="14" spans="1:6" ht="16.5" customHeight="1">
      <c r="A14" s="119" t="s">
        <v>33</v>
      </c>
      <c r="B14" s="119" t="s">
        <v>43</v>
      </c>
      <c r="C14" s="120" t="s">
        <v>340</v>
      </c>
      <c r="D14" s="121">
        <f t="shared" si="0"/>
        <v>11204</v>
      </c>
      <c r="E14" s="122">
        <v>11204</v>
      </c>
      <c r="F14" s="122"/>
    </row>
    <row r="15" spans="1:6" ht="16.5" customHeight="1">
      <c r="A15" s="119" t="s">
        <v>33</v>
      </c>
      <c r="B15" s="119" t="s">
        <v>43</v>
      </c>
      <c r="C15" s="120" t="s">
        <v>341</v>
      </c>
      <c r="D15" s="121">
        <f t="shared" si="0"/>
        <v>13589</v>
      </c>
      <c r="E15" s="122">
        <v>13589</v>
      </c>
      <c r="F15" s="122"/>
    </row>
    <row r="16" spans="1:6" ht="16.5" customHeight="1">
      <c r="A16" s="119" t="s">
        <v>33</v>
      </c>
      <c r="B16" s="119" t="s">
        <v>43</v>
      </c>
      <c r="C16" s="120" t="s">
        <v>342</v>
      </c>
      <c r="D16" s="121">
        <f t="shared" si="0"/>
        <v>43544</v>
      </c>
      <c r="E16" s="122">
        <v>43544</v>
      </c>
      <c r="F16" s="122"/>
    </row>
    <row r="17" spans="1:6" ht="16.5" customHeight="1">
      <c r="A17" s="119" t="s">
        <v>33</v>
      </c>
      <c r="B17" s="119" t="s">
        <v>43</v>
      </c>
      <c r="C17" s="120" t="s">
        <v>343</v>
      </c>
      <c r="D17" s="121">
        <f t="shared" si="0"/>
        <v>19208</v>
      </c>
      <c r="E17" s="122">
        <v>19208</v>
      </c>
      <c r="F17" s="122"/>
    </row>
    <row r="18" spans="1:6" ht="16.5" customHeight="1">
      <c r="A18" s="119" t="s">
        <v>33</v>
      </c>
      <c r="B18" s="119" t="s">
        <v>43</v>
      </c>
      <c r="C18" s="120" t="s">
        <v>344</v>
      </c>
      <c r="D18" s="121">
        <f t="shared" si="0"/>
        <v>44001</v>
      </c>
      <c r="E18" s="122">
        <v>44001</v>
      </c>
      <c r="F18" s="122"/>
    </row>
    <row r="19" spans="1:6" ht="16.5" customHeight="1">
      <c r="A19" s="119" t="s">
        <v>33</v>
      </c>
      <c r="B19" s="119" t="s">
        <v>43</v>
      </c>
      <c r="C19" s="120" t="s">
        <v>345</v>
      </c>
      <c r="D19" s="121">
        <f t="shared" si="0"/>
        <v>13001</v>
      </c>
      <c r="E19" s="122">
        <v>13001</v>
      </c>
      <c r="F19" s="122"/>
    </row>
    <row r="20" spans="1:6" ht="16.5" customHeight="1">
      <c r="A20" s="119" t="s">
        <v>33</v>
      </c>
      <c r="B20" s="119" t="s">
        <v>43</v>
      </c>
      <c r="C20" s="120" t="s">
        <v>346</v>
      </c>
      <c r="D20" s="121">
        <f t="shared" si="0"/>
        <v>18587</v>
      </c>
      <c r="E20" s="122">
        <v>18587</v>
      </c>
      <c r="F20" s="122"/>
    </row>
    <row r="21" spans="1:6" ht="16.5" customHeight="1">
      <c r="A21" s="119" t="s">
        <v>33</v>
      </c>
      <c r="B21" s="119" t="s">
        <v>43</v>
      </c>
      <c r="C21" s="120" t="s">
        <v>347</v>
      </c>
      <c r="D21" s="121">
        <f t="shared" si="0"/>
        <v>8526</v>
      </c>
      <c r="E21" s="122">
        <v>8526</v>
      </c>
      <c r="F21" s="122"/>
    </row>
    <row r="22" spans="1:6" ht="16.5" customHeight="1">
      <c r="A22" s="119" t="s">
        <v>33</v>
      </c>
      <c r="B22" s="119" t="s">
        <v>43</v>
      </c>
      <c r="C22" s="120" t="s">
        <v>348</v>
      </c>
      <c r="D22" s="121">
        <f t="shared" si="0"/>
        <v>33417</v>
      </c>
      <c r="E22" s="122">
        <v>33417</v>
      </c>
      <c r="F22" s="122"/>
    </row>
    <row r="23" spans="1:6" s="5" customFormat="1" ht="24.6" customHeight="1">
      <c r="A23" s="171" t="s">
        <v>167</v>
      </c>
      <c r="B23" s="171"/>
      <c r="C23" s="171"/>
      <c r="D23" s="123">
        <f>SUM(D13:D22)</f>
        <v>220005</v>
      </c>
      <c r="E23" s="123">
        <f>SUM(E13:E22)</f>
        <v>220005</v>
      </c>
      <c r="F23" s="123">
        <f>SUM(F13:F22)</f>
        <v>0</v>
      </c>
    </row>
    <row r="33" spans="3:6">
      <c r="D33" s="83" t="s">
        <v>349</v>
      </c>
      <c r="E33" s="83" t="s">
        <v>350</v>
      </c>
    </row>
    <row r="35" spans="3:6">
      <c r="C35" s="120" t="s">
        <v>339</v>
      </c>
      <c r="D35" s="83">
        <v>257</v>
      </c>
      <c r="E35" s="83">
        <v>3266.6</v>
      </c>
      <c r="F35" s="83">
        <f t="shared" ref="F35:F44" si="1">(2+D35/100)*E35</f>
        <v>14928.362000000001</v>
      </c>
    </row>
    <row r="36" spans="3:6">
      <c r="C36" s="120" t="s">
        <v>340</v>
      </c>
      <c r="D36" s="83">
        <v>143</v>
      </c>
      <c r="E36" s="83">
        <v>3266.6</v>
      </c>
      <c r="F36" s="83">
        <f t="shared" si="1"/>
        <v>11204.437999999998</v>
      </c>
    </row>
    <row r="37" spans="3:6">
      <c r="C37" s="120" t="s">
        <v>341</v>
      </c>
      <c r="D37" s="83">
        <v>216</v>
      </c>
      <c r="E37" s="83">
        <v>3266.6</v>
      </c>
      <c r="F37" s="83">
        <f t="shared" si="1"/>
        <v>13589.056</v>
      </c>
    </row>
    <row r="38" spans="3:6">
      <c r="C38" s="120" t="s">
        <v>342</v>
      </c>
      <c r="D38" s="83">
        <v>1133</v>
      </c>
      <c r="E38" s="83">
        <v>3266.6</v>
      </c>
      <c r="F38" s="83">
        <f t="shared" si="1"/>
        <v>43543.777999999998</v>
      </c>
    </row>
    <row r="39" spans="3:6">
      <c r="C39" s="120" t="s">
        <v>343</v>
      </c>
      <c r="D39" s="83">
        <v>388</v>
      </c>
      <c r="E39" s="83">
        <v>3266.6</v>
      </c>
      <c r="F39" s="83">
        <f t="shared" si="1"/>
        <v>19207.608</v>
      </c>
    </row>
    <row r="40" spans="3:6">
      <c r="C40" s="120" t="s">
        <v>344</v>
      </c>
      <c r="D40" s="83">
        <v>1147</v>
      </c>
      <c r="E40" s="83">
        <v>3266.6</v>
      </c>
      <c r="F40" s="83">
        <f t="shared" si="1"/>
        <v>44001.101999999999</v>
      </c>
    </row>
    <row r="41" spans="3:6">
      <c r="C41" s="120" t="s">
        <v>345</v>
      </c>
      <c r="D41" s="83">
        <v>198</v>
      </c>
      <c r="E41" s="83">
        <v>3266.6</v>
      </c>
      <c r="F41" s="83">
        <f t="shared" si="1"/>
        <v>13001.067999999999</v>
      </c>
    </row>
    <row r="42" spans="3:6">
      <c r="C42" s="120" t="s">
        <v>346</v>
      </c>
      <c r="D42" s="83">
        <v>369</v>
      </c>
      <c r="E42" s="83">
        <v>3266.6</v>
      </c>
      <c r="F42" s="83">
        <f t="shared" si="1"/>
        <v>18586.953999999998</v>
      </c>
    </row>
    <row r="43" spans="3:6">
      <c r="C43" s="120" t="s">
        <v>347</v>
      </c>
      <c r="D43" s="83">
        <v>61</v>
      </c>
      <c r="E43" s="83">
        <v>3266.6</v>
      </c>
      <c r="F43" s="83">
        <f t="shared" si="1"/>
        <v>8525.8259999999991</v>
      </c>
    </row>
    <row r="44" spans="3:6">
      <c r="C44" s="120" t="s">
        <v>348</v>
      </c>
      <c r="D44" s="83">
        <v>823</v>
      </c>
      <c r="E44" s="83">
        <v>3266.6</v>
      </c>
      <c r="F44" s="83">
        <f t="shared" si="1"/>
        <v>33417.317999999999</v>
      </c>
    </row>
    <row r="45" spans="3:6">
      <c r="D45" s="83">
        <f>SUM(D35:D44)</f>
        <v>4735</v>
      </c>
      <c r="F45" s="83">
        <f>SUM(F35:F44)</f>
        <v>220005.50999999998</v>
      </c>
    </row>
  </sheetData>
  <mergeCells count="9">
    <mergeCell ref="A23:C23"/>
    <mergeCell ref="A6:F6"/>
    <mergeCell ref="A7:F7"/>
    <mergeCell ref="A8:F8"/>
    <mergeCell ref="A11:A12"/>
    <mergeCell ref="B11:B12"/>
    <mergeCell ref="C11:C12"/>
    <mergeCell ref="D11:D12"/>
    <mergeCell ref="E11:F11"/>
  </mergeCells>
  <printOptions horizontalCentered="1"/>
  <pageMargins left="0.59027777777777779" right="0.39374999999999999" top="0.98402777777777783" bottom="0.98402777777777795" header="0.51180555555555562" footer="0.51180555555555562"/>
  <pageSetup paperSize="9" scale="90" firstPageNumber="0" orientation="portrait" horizontalDpi="300" verticalDpi="300"/>
  <headerFooter alignWithMargins="0">
    <oddFooter>&amp;L&amp;8&amp;P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29"/>
  <sheetViews>
    <sheetView topLeftCell="A22" workbookViewId="0">
      <selection activeCell="I29" sqref="I29"/>
    </sheetView>
  </sheetViews>
  <sheetFormatPr defaultRowHeight="12.75"/>
  <cols>
    <col min="1" max="2" width="13.5703125" style="83" customWidth="1"/>
    <col min="3" max="3" width="25.42578125" style="83" customWidth="1"/>
    <col min="4" max="6" width="17.5703125" style="83" customWidth="1"/>
  </cols>
  <sheetData>
    <row r="1" spans="1:6">
      <c r="D1" s="115"/>
      <c r="E1" s="115" t="s">
        <v>328</v>
      </c>
      <c r="F1" s="115"/>
    </row>
    <row r="2" spans="1:6">
      <c r="D2" s="115"/>
      <c r="E2" s="115" t="s">
        <v>329</v>
      </c>
      <c r="F2" s="115"/>
    </row>
    <row r="3" spans="1:6">
      <c r="D3" s="115"/>
      <c r="E3" s="115" t="s">
        <v>265</v>
      </c>
      <c r="F3" s="115"/>
    </row>
    <row r="4" spans="1:6">
      <c r="D4" s="115"/>
      <c r="E4" s="115"/>
      <c r="F4" s="115"/>
    </row>
    <row r="6" spans="1:6" ht="18.600000000000001" customHeight="1">
      <c r="A6" s="172" t="s">
        <v>330</v>
      </c>
      <c r="B6" s="172"/>
      <c r="C6" s="172"/>
      <c r="D6" s="172"/>
      <c r="E6" s="172"/>
      <c r="F6" s="172"/>
    </row>
    <row r="7" spans="1:6">
      <c r="A7" s="173" t="s">
        <v>331</v>
      </c>
      <c r="B7" s="173"/>
      <c r="C7" s="173"/>
      <c r="D7" s="173"/>
      <c r="E7" s="173"/>
      <c r="F7" s="173"/>
    </row>
    <row r="8" spans="1:6">
      <c r="A8" s="173" t="s">
        <v>332</v>
      </c>
      <c r="B8" s="173"/>
      <c r="C8" s="173"/>
      <c r="D8" s="173"/>
      <c r="E8" s="173"/>
      <c r="F8" s="173"/>
    </row>
    <row r="9" spans="1:6">
      <c r="A9" s="116"/>
      <c r="B9" s="116"/>
      <c r="C9" s="116"/>
      <c r="D9" s="116"/>
    </row>
    <row r="10" spans="1:6" ht="16.5" customHeight="1">
      <c r="E10" s="117"/>
      <c r="F10" s="117" t="s">
        <v>333</v>
      </c>
    </row>
    <row r="11" spans="1:6" ht="23.1" customHeight="1">
      <c r="A11" s="129" t="s">
        <v>170</v>
      </c>
      <c r="B11" s="129" t="s">
        <v>9</v>
      </c>
      <c r="C11" s="129" t="s">
        <v>334</v>
      </c>
      <c r="D11" s="174" t="s">
        <v>335</v>
      </c>
      <c r="E11" s="174" t="s">
        <v>336</v>
      </c>
      <c r="F11" s="174"/>
    </row>
    <row r="12" spans="1:6" ht="23.1" customHeight="1">
      <c r="A12" s="129"/>
      <c r="B12" s="129"/>
      <c r="C12" s="129"/>
      <c r="D12" s="174"/>
      <c r="E12" s="118" t="s">
        <v>337</v>
      </c>
      <c r="F12" s="118" t="s">
        <v>338</v>
      </c>
    </row>
    <row r="13" spans="1:6" ht="16.5" customHeight="1">
      <c r="A13" s="119" t="s">
        <v>33</v>
      </c>
      <c r="B13" s="119" t="s">
        <v>43</v>
      </c>
      <c r="C13" s="120" t="s">
        <v>339</v>
      </c>
      <c r="D13" s="121">
        <f t="shared" ref="D13:D22" si="0">SUM(E13:F13)</f>
        <v>10251</v>
      </c>
      <c r="E13" s="122">
        <f>'załącznik_5 po zmianach'!E13-załącznik_5!E13</f>
        <v>14928</v>
      </c>
      <c r="F13" s="122">
        <f>'załącznik_5 po zmianach'!F13-załącznik_5!F13</f>
        <v>-4677</v>
      </c>
    </row>
    <row r="14" spans="1:6" ht="16.5" customHeight="1">
      <c r="A14" s="119" t="s">
        <v>33</v>
      </c>
      <c r="B14" s="119" t="s">
        <v>43</v>
      </c>
      <c r="C14" s="120" t="s">
        <v>340</v>
      </c>
      <c r="D14" s="121">
        <f t="shared" si="0"/>
        <v>7299</v>
      </c>
      <c r="E14" s="122">
        <f>'załącznik_5 po zmianach'!E14-załącznik_5!E14</f>
        <v>11204</v>
      </c>
      <c r="F14" s="122">
        <f>'załącznik_5 po zmianach'!F14-załącznik_5!F14</f>
        <v>-3905</v>
      </c>
    </row>
    <row r="15" spans="1:6" ht="16.5" customHeight="1">
      <c r="A15" s="119" t="s">
        <v>33</v>
      </c>
      <c r="B15" s="119" t="s">
        <v>43</v>
      </c>
      <c r="C15" s="120" t="s">
        <v>341</v>
      </c>
      <c r="D15" s="121">
        <f t="shared" si="0"/>
        <v>9222</v>
      </c>
      <c r="E15" s="122">
        <f>'załącznik_5 po zmianach'!E15-załącznik_5!E15</f>
        <v>13589</v>
      </c>
      <c r="F15" s="122">
        <f>'załącznik_5 po zmianach'!F15-załącznik_5!F15</f>
        <v>-4367</v>
      </c>
    </row>
    <row r="16" spans="1:6" ht="16.5" customHeight="1">
      <c r="A16" s="119" t="s">
        <v>33</v>
      </c>
      <c r="B16" s="119" t="s">
        <v>43</v>
      </c>
      <c r="C16" s="120" t="s">
        <v>342</v>
      </c>
      <c r="D16" s="121">
        <f t="shared" si="0"/>
        <v>32722</v>
      </c>
      <c r="E16" s="122">
        <f>'załącznik_5 po zmianach'!E16-załącznik_5!E16</f>
        <v>43544</v>
      </c>
      <c r="F16" s="122">
        <f>'załącznik_5 po zmianach'!F16-załącznik_5!F16</f>
        <v>-10822</v>
      </c>
    </row>
    <row r="17" spans="1:6" ht="16.5" customHeight="1">
      <c r="A17" s="119" t="s">
        <v>33</v>
      </c>
      <c r="B17" s="119" t="s">
        <v>43</v>
      </c>
      <c r="C17" s="120" t="s">
        <v>343</v>
      </c>
      <c r="D17" s="121">
        <f t="shared" si="0"/>
        <v>13702</v>
      </c>
      <c r="E17" s="122">
        <f>'załącznik_5 po zmianach'!E17-załącznik_5!E17</f>
        <v>19208</v>
      </c>
      <c r="F17" s="122">
        <f>'załącznik_5 po zmianach'!F17-załącznik_5!F17</f>
        <v>-5506</v>
      </c>
    </row>
    <row r="18" spans="1:6" ht="16.5" customHeight="1">
      <c r="A18" s="119" t="s">
        <v>33</v>
      </c>
      <c r="B18" s="119" t="s">
        <v>43</v>
      </c>
      <c r="C18" s="120" t="s">
        <v>344</v>
      </c>
      <c r="D18" s="121">
        <f t="shared" si="0"/>
        <v>33090</v>
      </c>
      <c r="E18" s="122">
        <f>'załącznik_5 po zmianach'!E18-załącznik_5!E18</f>
        <v>44001</v>
      </c>
      <c r="F18" s="122">
        <f>'załącznik_5 po zmianach'!F18-załącznik_5!F18</f>
        <v>-10911</v>
      </c>
    </row>
    <row r="19" spans="1:6" ht="16.5" customHeight="1">
      <c r="A19" s="119" t="s">
        <v>33</v>
      </c>
      <c r="B19" s="119" t="s">
        <v>43</v>
      </c>
      <c r="C19" s="120" t="s">
        <v>345</v>
      </c>
      <c r="D19" s="121">
        <f t="shared" si="0"/>
        <v>8748</v>
      </c>
      <c r="E19" s="122">
        <f>'załącznik_5 po zmianach'!E19-załącznik_5!E19</f>
        <v>13001</v>
      </c>
      <c r="F19" s="122">
        <f>'załącznik_5 po zmianach'!F19-załącznik_5!F19</f>
        <v>-4253</v>
      </c>
    </row>
    <row r="20" spans="1:6" ht="16.5" customHeight="1">
      <c r="A20" s="119" t="s">
        <v>33</v>
      </c>
      <c r="B20" s="119" t="s">
        <v>43</v>
      </c>
      <c r="C20" s="120" t="s">
        <v>346</v>
      </c>
      <c r="D20" s="121">
        <f t="shared" si="0"/>
        <v>13201</v>
      </c>
      <c r="E20" s="122">
        <f>'załącznik_5 po zmianach'!E20-załącznik_5!E20</f>
        <v>18587</v>
      </c>
      <c r="F20" s="122">
        <f>'załącznik_5 po zmianach'!F20-załącznik_5!F20</f>
        <v>-5386</v>
      </c>
    </row>
    <row r="21" spans="1:6" ht="16.5" customHeight="1">
      <c r="A21" s="119" t="s">
        <v>33</v>
      </c>
      <c r="B21" s="119" t="s">
        <v>43</v>
      </c>
      <c r="C21" s="120" t="s">
        <v>347</v>
      </c>
      <c r="D21" s="121">
        <f t="shared" si="0"/>
        <v>5113</v>
      </c>
      <c r="E21" s="122">
        <f>'załącznik_5 po zmianach'!E21-załącznik_5!E21</f>
        <v>8526</v>
      </c>
      <c r="F21" s="122">
        <f>'załącznik_5 po zmianach'!F21-załącznik_5!F21</f>
        <v>-3413</v>
      </c>
    </row>
    <row r="22" spans="1:6" ht="16.5" customHeight="1">
      <c r="A22" s="119" t="s">
        <v>33</v>
      </c>
      <c r="B22" s="119" t="s">
        <v>43</v>
      </c>
      <c r="C22" s="120" t="s">
        <v>348</v>
      </c>
      <c r="D22" s="121">
        <f t="shared" si="0"/>
        <v>24557</v>
      </c>
      <c r="E22" s="122">
        <f>'załącznik_5 po zmianach'!E22-załącznik_5!E22</f>
        <v>33417</v>
      </c>
      <c r="F22" s="122">
        <f>'załącznik_5 po zmianach'!F22-załącznik_5!F22</f>
        <v>-8860</v>
      </c>
    </row>
    <row r="23" spans="1:6" s="5" customFormat="1" ht="24.6" customHeight="1">
      <c r="A23" s="171" t="s">
        <v>167</v>
      </c>
      <c r="B23" s="171"/>
      <c r="C23" s="171"/>
      <c r="D23" s="123">
        <f>SUM(D13:D22)</f>
        <v>157905</v>
      </c>
      <c r="E23" s="123">
        <f>SUM(E13:E22)</f>
        <v>220005</v>
      </c>
      <c r="F23" s="123">
        <f>SUM(F13:F22)</f>
        <v>-62100</v>
      </c>
    </row>
    <row r="27" spans="1:6" ht="14.85" customHeight="1">
      <c r="A27" s="176" t="s">
        <v>351</v>
      </c>
      <c r="B27" s="176"/>
      <c r="C27" s="176"/>
      <c r="D27" s="176"/>
      <c r="E27" s="176"/>
      <c r="F27" s="176"/>
    </row>
    <row r="28" spans="1:6" ht="70.900000000000006" customHeight="1">
      <c r="A28" s="175" t="s">
        <v>352</v>
      </c>
      <c r="B28" s="175"/>
      <c r="C28" s="175"/>
      <c r="D28" s="175"/>
      <c r="E28" s="175"/>
      <c r="F28" s="175"/>
    </row>
    <row r="29" spans="1:6" ht="176.85" customHeight="1">
      <c r="A29" s="175" t="s">
        <v>353</v>
      </c>
      <c r="B29" s="175"/>
      <c r="C29" s="175"/>
      <c r="D29" s="175"/>
      <c r="E29" s="175"/>
      <c r="F29" s="175"/>
    </row>
  </sheetData>
  <mergeCells count="12">
    <mergeCell ref="A29:F29"/>
    <mergeCell ref="A6:F6"/>
    <mergeCell ref="A7:F7"/>
    <mergeCell ref="A8:F8"/>
    <mergeCell ref="A11:A12"/>
    <mergeCell ref="B11:B12"/>
    <mergeCell ref="C11:C12"/>
    <mergeCell ref="D11:D12"/>
    <mergeCell ref="E11:F11"/>
    <mergeCell ref="A23:C23"/>
    <mergeCell ref="A27:F27"/>
    <mergeCell ref="A28:F28"/>
  </mergeCells>
  <printOptions horizontalCentered="1"/>
  <pageMargins left="0.59027777777777779" right="0.39374999999999999" top="0.98402777777777783" bottom="0.98402777777777795" header="0.51180555555555562" footer="0.51180555555555562"/>
  <pageSetup paperSize="9" scale="90" firstPageNumber="0" orientation="portrait" horizontalDpi="300" verticalDpi="300"/>
  <headerFooter alignWithMargins="0">
    <oddFooter>&amp;L&amp;8&amp;P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D20" sqref="D20"/>
    </sheetView>
  </sheetViews>
  <sheetFormatPr defaultRowHeight="12.75"/>
  <cols>
    <col min="1" max="1" width="7.85546875" style="83" customWidth="1"/>
    <col min="2" max="4" width="11.5703125" style="83" customWidth="1"/>
    <col min="5" max="5" width="40.28515625" style="83" customWidth="1"/>
    <col min="6" max="6" width="20.140625" style="83" customWidth="1"/>
  </cols>
  <sheetData>
    <row r="1" spans="1:6">
      <c r="E1" s="115"/>
      <c r="F1" s="115" t="s">
        <v>354</v>
      </c>
    </row>
    <row r="2" spans="1:6">
      <c r="E2" s="115"/>
      <c r="F2" s="115" t="s">
        <v>329</v>
      </c>
    </row>
    <row r="3" spans="1:6">
      <c r="E3" s="115"/>
      <c r="F3" s="115" t="s">
        <v>265</v>
      </c>
    </row>
    <row r="4" spans="1:6">
      <c r="E4" s="115"/>
      <c r="F4" s="115"/>
    </row>
    <row r="6" spans="1:6" ht="18.600000000000001" customHeight="1">
      <c r="A6" s="172" t="s">
        <v>355</v>
      </c>
      <c r="B6" s="172"/>
      <c r="C6" s="172"/>
      <c r="D6" s="172"/>
      <c r="E6" s="172"/>
      <c r="F6" s="172"/>
    </row>
    <row r="7" spans="1:6">
      <c r="A7" s="173" t="s">
        <v>356</v>
      </c>
      <c r="B7" s="173"/>
      <c r="C7" s="173"/>
      <c r="D7" s="173"/>
      <c r="E7" s="173"/>
      <c r="F7" s="173"/>
    </row>
    <row r="8" spans="1:6">
      <c r="A8" s="173" t="s">
        <v>332</v>
      </c>
      <c r="B8" s="173"/>
      <c r="C8" s="173"/>
      <c r="D8" s="173"/>
      <c r="E8" s="173"/>
      <c r="F8" s="173"/>
    </row>
    <row r="9" spans="1:6">
      <c r="A9" s="116"/>
      <c r="B9" s="116"/>
      <c r="C9" s="116"/>
      <c r="D9" s="116"/>
      <c r="E9" s="116"/>
    </row>
    <row r="10" spans="1:6" ht="16.5" customHeight="1">
      <c r="F10" s="117" t="s">
        <v>333</v>
      </c>
    </row>
    <row r="11" spans="1:6" ht="23.1" customHeight="1">
      <c r="A11" s="129" t="s">
        <v>357</v>
      </c>
      <c r="B11" s="129" t="s">
        <v>170</v>
      </c>
      <c r="C11" s="129" t="s">
        <v>9</v>
      </c>
      <c r="D11" s="129" t="s">
        <v>10</v>
      </c>
      <c r="E11" s="174" t="s">
        <v>358</v>
      </c>
      <c r="F11" s="174" t="s">
        <v>359</v>
      </c>
    </row>
    <row r="12" spans="1:6" ht="23.1" customHeight="1">
      <c r="A12" s="129"/>
      <c r="B12" s="129"/>
      <c r="C12" s="129"/>
      <c r="D12" s="129"/>
      <c r="E12" s="174"/>
      <c r="F12" s="174"/>
    </row>
    <row r="13" spans="1:6" ht="16.5" customHeight="1">
      <c r="A13" s="119" t="s">
        <v>360</v>
      </c>
      <c r="B13" s="119" t="s">
        <v>147</v>
      </c>
      <c r="C13" s="120" t="s">
        <v>149</v>
      </c>
      <c r="D13" s="120" t="s">
        <v>361</v>
      </c>
      <c r="E13" s="124" t="s">
        <v>362</v>
      </c>
      <c r="F13" s="122">
        <v>255000</v>
      </c>
    </row>
    <row r="14" spans="1:6" ht="16.5" customHeight="1">
      <c r="A14" s="119" t="s">
        <v>363</v>
      </c>
      <c r="B14" s="119" t="s">
        <v>147</v>
      </c>
      <c r="C14" s="120" t="s">
        <v>151</v>
      </c>
      <c r="D14" s="120" t="s">
        <v>361</v>
      </c>
      <c r="E14" s="124" t="s">
        <v>364</v>
      </c>
      <c r="F14" s="122">
        <v>45000</v>
      </c>
    </row>
    <row r="15" spans="1:6" s="5" customFormat="1" ht="24.6" customHeight="1">
      <c r="A15" s="171" t="s">
        <v>365</v>
      </c>
      <c r="B15" s="171"/>
      <c r="C15" s="171"/>
      <c r="D15" s="171"/>
      <c r="E15" s="171"/>
      <c r="F15" s="123">
        <f>SUM(F13:F14)</f>
        <v>300000</v>
      </c>
    </row>
  </sheetData>
  <mergeCells count="10">
    <mergeCell ref="A15:E15"/>
    <mergeCell ref="A6:F6"/>
    <mergeCell ref="A7:F7"/>
    <mergeCell ref="A8:F8"/>
    <mergeCell ref="A11:A12"/>
    <mergeCell ref="B11:B12"/>
    <mergeCell ref="C11:C12"/>
    <mergeCell ref="D11:D12"/>
    <mergeCell ref="E11:E12"/>
    <mergeCell ref="F11:F12"/>
  </mergeCells>
  <printOptions horizontalCentered="1"/>
  <pageMargins left="0.59027777777777779" right="0.39374999999999999" top="0.98402777777777783" bottom="0.98402777777777795" header="0.51180555555555562" footer="0.51180555555555562"/>
  <pageSetup paperSize="9" scale="90" firstPageNumber="0" orientation="portrait" horizontalDpi="300" verticalDpi="300"/>
  <headerFooter alignWithMargins="0">
    <oddFooter>&amp;L&amp;8&amp;P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F15" sqref="F15"/>
    </sheetView>
  </sheetViews>
  <sheetFormatPr defaultRowHeight="12.75"/>
  <cols>
    <col min="1" max="1" width="7.85546875" style="83" customWidth="1"/>
    <col min="2" max="4" width="11.5703125" style="83" customWidth="1"/>
    <col min="5" max="5" width="40.28515625" style="83" customWidth="1"/>
    <col min="6" max="6" width="20.140625" style="83" customWidth="1"/>
  </cols>
  <sheetData>
    <row r="1" spans="1:6">
      <c r="E1" s="115"/>
      <c r="F1" s="115" t="s">
        <v>354</v>
      </c>
    </row>
    <row r="2" spans="1:6">
      <c r="E2" s="115"/>
      <c r="F2" s="115" t="s">
        <v>329</v>
      </c>
    </row>
    <row r="3" spans="1:6">
      <c r="E3" s="115"/>
      <c r="F3" s="115" t="s">
        <v>265</v>
      </c>
    </row>
    <row r="4" spans="1:6">
      <c r="E4" s="115"/>
      <c r="F4" s="115"/>
    </row>
    <row r="6" spans="1:6" ht="18.600000000000001" customHeight="1">
      <c r="A6" s="172" t="s">
        <v>355</v>
      </c>
      <c r="B6" s="172"/>
      <c r="C6" s="172"/>
      <c r="D6" s="172"/>
      <c r="E6" s="172"/>
      <c r="F6" s="172"/>
    </row>
    <row r="7" spans="1:6">
      <c r="A7" s="173" t="s">
        <v>356</v>
      </c>
      <c r="B7" s="173"/>
      <c r="C7" s="173"/>
      <c r="D7" s="173"/>
      <c r="E7" s="173"/>
      <c r="F7" s="173"/>
    </row>
    <row r="8" spans="1:6">
      <c r="A8" s="173" t="s">
        <v>332</v>
      </c>
      <c r="B8" s="173"/>
      <c r="C8" s="173"/>
      <c r="D8" s="173"/>
      <c r="E8" s="173"/>
      <c r="F8" s="173"/>
    </row>
    <row r="9" spans="1:6">
      <c r="A9" s="116"/>
      <c r="B9" s="116"/>
      <c r="C9" s="116"/>
      <c r="D9" s="116"/>
      <c r="E9" s="116"/>
    </row>
    <row r="10" spans="1:6" ht="16.5" customHeight="1">
      <c r="F10" s="117" t="s">
        <v>333</v>
      </c>
    </row>
    <row r="11" spans="1:6" ht="23.1" customHeight="1">
      <c r="A11" s="129" t="s">
        <v>357</v>
      </c>
      <c r="B11" s="129" t="s">
        <v>170</v>
      </c>
      <c r="C11" s="129" t="s">
        <v>9</v>
      </c>
      <c r="D11" s="129" t="s">
        <v>10</v>
      </c>
      <c r="E11" s="174" t="s">
        <v>358</v>
      </c>
      <c r="F11" s="174" t="s">
        <v>359</v>
      </c>
    </row>
    <row r="12" spans="1:6" ht="23.1" customHeight="1">
      <c r="A12" s="129"/>
      <c r="B12" s="129"/>
      <c r="C12" s="129"/>
      <c r="D12" s="129"/>
      <c r="E12" s="174"/>
      <c r="F12" s="174"/>
    </row>
    <row r="13" spans="1:6" ht="16.5" customHeight="1">
      <c r="A13" s="119" t="s">
        <v>360</v>
      </c>
      <c r="B13" s="119" t="s">
        <v>147</v>
      </c>
      <c r="C13" s="120" t="s">
        <v>149</v>
      </c>
      <c r="D13" s="120" t="s">
        <v>361</v>
      </c>
      <c r="E13" s="124" t="s">
        <v>362</v>
      </c>
      <c r="F13" s="122">
        <v>255000</v>
      </c>
    </row>
    <row r="14" spans="1:6" ht="16.5" customHeight="1">
      <c r="A14" s="119" t="s">
        <v>363</v>
      </c>
      <c r="B14" s="119" t="s">
        <v>147</v>
      </c>
      <c r="C14" s="120" t="s">
        <v>151</v>
      </c>
      <c r="D14" s="120" t="s">
        <v>361</v>
      </c>
      <c r="E14" s="124" t="s">
        <v>364</v>
      </c>
      <c r="F14" s="122">
        <v>63450</v>
      </c>
    </row>
    <row r="15" spans="1:6" s="5" customFormat="1" ht="24.6" customHeight="1">
      <c r="A15" s="171" t="s">
        <v>365</v>
      </c>
      <c r="B15" s="171"/>
      <c r="C15" s="171"/>
      <c r="D15" s="171"/>
      <c r="E15" s="171"/>
      <c r="F15" s="123">
        <f>SUM(F13:F14)</f>
        <v>318450</v>
      </c>
    </row>
  </sheetData>
  <mergeCells count="10">
    <mergeCell ref="A15:E15"/>
    <mergeCell ref="A6:F6"/>
    <mergeCell ref="A7:F7"/>
    <mergeCell ref="A8:F8"/>
    <mergeCell ref="A11:A12"/>
    <mergeCell ref="B11:B12"/>
    <mergeCell ref="C11:C12"/>
    <mergeCell ref="D11:D12"/>
    <mergeCell ref="E11:E12"/>
    <mergeCell ref="F11:F12"/>
  </mergeCells>
  <printOptions horizontalCentered="1"/>
  <pageMargins left="0.59027777777777779" right="0.39374999999999999" top="0.98402777777777783" bottom="0.98402777777777795" header="0.51180555555555562" footer="0.51180555555555562"/>
  <pageSetup paperSize="9" scale="90" firstPageNumber="0" orientation="portrait" horizontalDpi="300" verticalDpi="300"/>
  <headerFooter alignWithMargins="0">
    <oddFooter>&amp;L&amp;8&amp;P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F14" sqref="F14"/>
    </sheetView>
  </sheetViews>
  <sheetFormatPr defaultRowHeight="12.75"/>
  <cols>
    <col min="1" max="1" width="7.85546875" style="83" customWidth="1"/>
    <col min="2" max="4" width="11.5703125" style="83" customWidth="1"/>
    <col min="5" max="5" width="40.28515625" style="83" customWidth="1"/>
    <col min="6" max="6" width="20.140625" style="83" customWidth="1"/>
  </cols>
  <sheetData>
    <row r="1" spans="1:6">
      <c r="E1" s="115"/>
      <c r="F1" s="115" t="s">
        <v>354</v>
      </c>
    </row>
    <row r="2" spans="1:6">
      <c r="E2" s="115"/>
      <c r="F2" s="115" t="s">
        <v>329</v>
      </c>
    </row>
    <row r="3" spans="1:6">
      <c r="E3" s="115"/>
      <c r="F3" s="115" t="s">
        <v>265</v>
      </c>
    </row>
    <row r="4" spans="1:6">
      <c r="E4" s="115"/>
      <c r="F4" s="115"/>
    </row>
    <row r="6" spans="1:6" ht="18.600000000000001" customHeight="1">
      <c r="A6" s="172" t="s">
        <v>355</v>
      </c>
      <c r="B6" s="172"/>
      <c r="C6" s="172"/>
      <c r="D6" s="172"/>
      <c r="E6" s="172"/>
      <c r="F6" s="172"/>
    </row>
    <row r="7" spans="1:6">
      <c r="A7" s="173" t="s">
        <v>356</v>
      </c>
      <c r="B7" s="173"/>
      <c r="C7" s="173"/>
      <c r="D7" s="173"/>
      <c r="E7" s="173"/>
      <c r="F7" s="173"/>
    </row>
    <row r="8" spans="1:6">
      <c r="A8" s="173" t="s">
        <v>332</v>
      </c>
      <c r="B8" s="173"/>
      <c r="C8" s="173"/>
      <c r="D8" s="173"/>
      <c r="E8" s="173"/>
      <c r="F8" s="173"/>
    </row>
    <row r="9" spans="1:6">
      <c r="A9" s="116"/>
      <c r="B9" s="116"/>
      <c r="C9" s="116"/>
      <c r="D9" s="116"/>
      <c r="E9" s="116"/>
    </row>
    <row r="10" spans="1:6" ht="16.5" customHeight="1">
      <c r="F10" s="117" t="s">
        <v>333</v>
      </c>
    </row>
    <row r="11" spans="1:6" ht="23.1" customHeight="1">
      <c r="A11" s="129" t="s">
        <v>357</v>
      </c>
      <c r="B11" s="129" t="s">
        <v>170</v>
      </c>
      <c r="C11" s="129" t="s">
        <v>9</v>
      </c>
      <c r="D11" s="129" t="s">
        <v>10</v>
      </c>
      <c r="E11" s="174" t="s">
        <v>358</v>
      </c>
      <c r="F11" s="174" t="s">
        <v>359</v>
      </c>
    </row>
    <row r="12" spans="1:6" ht="23.1" customHeight="1">
      <c r="A12" s="129"/>
      <c r="B12" s="129"/>
      <c r="C12" s="129"/>
      <c r="D12" s="129"/>
      <c r="E12" s="174"/>
      <c r="F12" s="174"/>
    </row>
    <row r="13" spans="1:6" ht="16.5" customHeight="1">
      <c r="A13" s="119" t="s">
        <v>360</v>
      </c>
      <c r="B13" s="119" t="s">
        <v>147</v>
      </c>
      <c r="C13" s="120" t="s">
        <v>149</v>
      </c>
      <c r="D13" s="120" t="s">
        <v>361</v>
      </c>
      <c r="E13" s="124" t="s">
        <v>362</v>
      </c>
      <c r="F13" s="122">
        <f>'załącznik_6 po zmianach'!F13-załącznik_6!F13</f>
        <v>0</v>
      </c>
    </row>
    <row r="14" spans="1:6" ht="16.5" customHeight="1">
      <c r="A14" s="119" t="s">
        <v>363</v>
      </c>
      <c r="B14" s="119" t="s">
        <v>147</v>
      </c>
      <c r="C14" s="120" t="s">
        <v>151</v>
      </c>
      <c r="D14" s="120" t="s">
        <v>361</v>
      </c>
      <c r="E14" s="124" t="s">
        <v>364</v>
      </c>
      <c r="F14" s="122">
        <f>'załącznik_6 po zmianach'!F14-załącznik_6!F14</f>
        <v>18450</v>
      </c>
    </row>
    <row r="15" spans="1:6" s="5" customFormat="1" ht="24.6" customHeight="1">
      <c r="A15" s="171" t="s">
        <v>365</v>
      </c>
      <c r="B15" s="171"/>
      <c r="C15" s="171"/>
      <c r="D15" s="171"/>
      <c r="E15" s="171"/>
      <c r="F15" s="123">
        <f>SUM(F13:F14)</f>
        <v>18450</v>
      </c>
    </row>
  </sheetData>
  <mergeCells count="10">
    <mergeCell ref="A15:E15"/>
    <mergeCell ref="A6:F6"/>
    <mergeCell ref="A7:F7"/>
    <mergeCell ref="A8:F8"/>
    <mergeCell ref="A11:A12"/>
    <mergeCell ref="B11:B12"/>
    <mergeCell ref="C11:C12"/>
    <mergeCell ref="D11:D12"/>
    <mergeCell ref="E11:E12"/>
    <mergeCell ref="F11:F12"/>
  </mergeCells>
  <printOptions horizontalCentered="1"/>
  <pageMargins left="0.59027777777777779" right="0.39374999999999999" top="0.98402777777777783" bottom="0.98402777777777795" header="0.51180555555555562" footer="0.51180555555555562"/>
  <pageSetup paperSize="9" scale="90" firstPageNumber="0" orientation="portrait" horizontalDpi="300" verticalDpi="300"/>
  <headerFooter alignWithMargins="0">
    <oddFooter>&amp;L&amp;8&amp;P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V12"/>
  <sheetViews>
    <sheetView tabSelected="1" workbookViewId="0">
      <selection activeCell="F23" sqref="F23"/>
    </sheetView>
  </sheetViews>
  <sheetFormatPr defaultRowHeight="12.75"/>
  <cols>
    <col min="1" max="1" width="7.85546875" style="83" customWidth="1"/>
    <col min="2" max="3" width="11.5703125" style="83" customWidth="1"/>
    <col min="4" max="4" width="40.28515625" style="83" customWidth="1"/>
    <col min="5" max="5" width="20.140625" style="83" customWidth="1"/>
  </cols>
  <sheetData>
    <row r="1" spans="1:256">
      <c r="D1" s="115"/>
      <c r="E1" s="115" t="s">
        <v>367</v>
      </c>
    </row>
    <row r="2" spans="1:256">
      <c r="D2" s="115"/>
      <c r="E2" s="115" t="s">
        <v>370</v>
      </c>
    </row>
    <row r="3" spans="1:256">
      <c r="D3" s="115"/>
      <c r="E3" s="115" t="s">
        <v>265</v>
      </c>
    </row>
    <row r="4" spans="1:256">
      <c r="D4" s="115"/>
      <c r="E4" s="115" t="s">
        <v>371</v>
      </c>
    </row>
    <row r="6" spans="1:256" ht="31.35" customHeight="1">
      <c r="A6" s="172" t="s">
        <v>368</v>
      </c>
      <c r="B6" s="172"/>
      <c r="C6" s="172"/>
      <c r="D6" s="172"/>
      <c r="E6" s="172"/>
    </row>
    <row r="7" spans="1:256">
      <c r="A7" s="116"/>
      <c r="B7" s="116"/>
      <c r="C7" s="116"/>
      <c r="D7" s="116"/>
    </row>
    <row r="8" spans="1:256" ht="16.5" customHeight="1">
      <c r="E8" s="117" t="s">
        <v>333</v>
      </c>
    </row>
    <row r="9" spans="1:256" ht="23.1" customHeight="1">
      <c r="A9" s="129" t="s">
        <v>357</v>
      </c>
      <c r="B9" s="129" t="s">
        <v>170</v>
      </c>
      <c r="C9" s="129" t="s">
        <v>9</v>
      </c>
      <c r="D9" s="174" t="s">
        <v>366</v>
      </c>
      <c r="E9" s="174" t="s">
        <v>359</v>
      </c>
    </row>
    <row r="10" spans="1:256" ht="23.1" customHeight="1">
      <c r="A10" s="129"/>
      <c r="B10" s="129"/>
      <c r="C10" s="129"/>
      <c r="D10" s="174"/>
      <c r="E10" s="174"/>
    </row>
    <row r="11" spans="1:256" s="128" customFormat="1" ht="32.1" customHeight="1">
      <c r="A11" s="125" t="s">
        <v>360</v>
      </c>
      <c r="B11" s="125" t="s">
        <v>105</v>
      </c>
      <c r="C11" s="120" t="s">
        <v>113</v>
      </c>
      <c r="D11" s="126" t="s">
        <v>369</v>
      </c>
      <c r="E11" s="127">
        <v>250000</v>
      </c>
    </row>
    <row r="12" spans="1:256" s="5" customFormat="1" ht="24.6" customHeight="1">
      <c r="A12" s="171" t="s">
        <v>365</v>
      </c>
      <c r="B12" s="171"/>
      <c r="C12" s="171"/>
      <c r="D12" s="171"/>
      <c r="E12" s="123">
        <f>SUM(E11:E11)</f>
        <v>250000</v>
      </c>
      <c r="IV12"/>
    </row>
  </sheetData>
  <mergeCells count="7">
    <mergeCell ref="A12:D12"/>
    <mergeCell ref="A6:E6"/>
    <mergeCell ref="A9:A10"/>
    <mergeCell ref="B9:B10"/>
    <mergeCell ref="C9:C10"/>
    <mergeCell ref="D9:D10"/>
    <mergeCell ref="E9:E10"/>
  </mergeCells>
  <printOptions horizontalCentered="1"/>
  <pageMargins left="0.59027777777777779" right="0.39374999999999999" top="0.98402777777777783" bottom="0.98402777777777795" header="0.51180555555555562" footer="0.51180555555555562"/>
  <pageSetup paperSize="9" scale="90" firstPageNumber="0" orientation="portrait" horizontalDpi="300" verticalDpi="300"/>
  <headerFooter alignWithMargins="0">
    <oddFooter>&amp;L&amp;8&amp;P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45"/>
  <sheetViews>
    <sheetView topLeftCell="A170" workbookViewId="0">
      <selection activeCell="A33" sqref="A33"/>
    </sheetView>
  </sheetViews>
  <sheetFormatPr defaultRowHeight="12.75"/>
  <cols>
    <col min="1" max="1" width="8.85546875" style="2" customWidth="1"/>
    <col min="2" max="2" width="15.7109375" style="2" customWidth="1"/>
    <col min="3" max="3" width="10.42578125" style="2" customWidth="1"/>
    <col min="4" max="4" width="46.140625" style="3" customWidth="1"/>
    <col min="5" max="5" width="16.28515625" style="4" customWidth="1"/>
    <col min="6" max="6" width="14.85546875" style="5" customWidth="1"/>
    <col min="7" max="254" width="9" style="5" customWidth="1"/>
  </cols>
  <sheetData>
    <row r="1" spans="1:256" s="9" customFormat="1" ht="17.850000000000001" customHeight="1">
      <c r="A1" s="6"/>
      <c r="B1" s="6"/>
      <c r="C1" s="6"/>
      <c r="D1" s="7" t="s">
        <v>6</v>
      </c>
      <c r="E1" s="8"/>
      <c r="IU1"/>
      <c r="IV1"/>
    </row>
    <row r="2" spans="1:256" s="9" customFormat="1" ht="14.25">
      <c r="A2" s="6"/>
      <c r="B2" s="6"/>
      <c r="C2" s="6"/>
      <c r="D2" s="10"/>
      <c r="E2" s="8"/>
      <c r="IU2"/>
      <c r="IV2"/>
    </row>
    <row r="3" spans="1:256" s="9" customFormat="1" ht="14.25">
      <c r="A3" s="6"/>
      <c r="B3" s="6"/>
      <c r="C3" s="6"/>
      <c r="D3" s="10"/>
      <c r="E3" s="8"/>
      <c r="IU3"/>
      <c r="IV3"/>
    </row>
    <row r="4" spans="1:256" s="9" customFormat="1" ht="14.25">
      <c r="A4" s="130" t="s">
        <v>7</v>
      </c>
      <c r="B4" s="130"/>
      <c r="C4" s="130"/>
      <c r="D4" s="130"/>
      <c r="E4" s="130"/>
      <c r="IU4"/>
      <c r="IV4"/>
    </row>
    <row r="5" spans="1:256" s="9" customFormat="1" ht="14.25">
      <c r="A5" s="11"/>
      <c r="B5" s="6"/>
      <c r="C5" s="6"/>
      <c r="D5" s="11"/>
      <c r="E5" s="12"/>
      <c r="IU5"/>
      <c r="IV5"/>
    </row>
    <row r="6" spans="1:256" s="14" customFormat="1" ht="19.5" customHeight="1">
      <c r="A6" s="131" t="s">
        <v>8</v>
      </c>
      <c r="B6" s="132" t="s">
        <v>9</v>
      </c>
      <c r="C6" s="133" t="s">
        <v>10</v>
      </c>
      <c r="D6" s="134" t="s">
        <v>11</v>
      </c>
      <c r="E6" s="135" t="s">
        <v>12</v>
      </c>
      <c r="IU6"/>
      <c r="IV6"/>
    </row>
    <row r="7" spans="1:256" s="14" customFormat="1" ht="14.85" customHeight="1">
      <c r="A7" s="131"/>
      <c r="B7" s="132"/>
      <c r="C7" s="132"/>
      <c r="D7" s="134"/>
      <c r="E7" s="135"/>
      <c r="IU7"/>
      <c r="IV7"/>
    </row>
    <row r="8" spans="1:256" s="14" customFormat="1" ht="12.75" customHeight="1">
      <c r="A8" s="15">
        <v>1</v>
      </c>
      <c r="B8" s="16">
        <v>2</v>
      </c>
      <c r="C8" s="16">
        <v>3</v>
      </c>
      <c r="D8" s="17">
        <v>4</v>
      </c>
      <c r="E8" s="17">
        <v>5</v>
      </c>
      <c r="IU8" s="18"/>
      <c r="IV8" s="18"/>
    </row>
    <row r="9" spans="1:256" s="14" customFormat="1" ht="12.75" customHeight="1">
      <c r="A9" s="129" t="s">
        <v>13</v>
      </c>
      <c r="B9" s="129"/>
      <c r="C9" s="129"/>
      <c r="D9" s="129"/>
      <c r="E9" s="129"/>
      <c r="IU9" s="18"/>
      <c r="IV9" s="18"/>
    </row>
    <row r="10" spans="1:256" s="23" customFormat="1" ht="15" customHeight="1">
      <c r="A10" s="19" t="s">
        <v>14</v>
      </c>
      <c r="B10" s="19"/>
      <c r="C10" s="19"/>
      <c r="D10" s="20" t="s">
        <v>15</v>
      </c>
      <c r="E10" s="21">
        <f>SUBTOTAL(9,E12)</f>
        <v>0</v>
      </c>
      <c r="F10" s="22"/>
      <c r="IU10" s="24"/>
      <c r="IV10" s="24"/>
    </row>
    <row r="11" spans="1:256" s="23" customFormat="1" ht="44.1" customHeight="1">
      <c r="A11" s="19"/>
      <c r="B11" s="19"/>
      <c r="C11" s="19"/>
      <c r="D11" s="25" t="s">
        <v>16</v>
      </c>
      <c r="E11" s="21">
        <v>0</v>
      </c>
      <c r="F11" s="22"/>
      <c r="IU11" s="24"/>
      <c r="IV11" s="24"/>
    </row>
    <row r="12" spans="1:256" s="23" customFormat="1" ht="15" customHeight="1">
      <c r="A12" s="19"/>
      <c r="B12" s="19" t="s">
        <v>17</v>
      </c>
      <c r="C12" s="19"/>
      <c r="D12" s="25" t="s">
        <v>18</v>
      </c>
      <c r="E12" s="21">
        <f>SUBTOTAL(9,E14:E17)</f>
        <v>133200</v>
      </c>
      <c r="F12" s="22"/>
      <c r="IU12" s="24"/>
      <c r="IV12" s="24"/>
    </row>
    <row r="13" spans="1:256" s="23" customFormat="1" ht="44.1" customHeight="1">
      <c r="A13" s="19"/>
      <c r="B13" s="19"/>
      <c r="C13" s="19"/>
      <c r="D13" s="25" t="s">
        <v>16</v>
      </c>
      <c r="E13" s="21">
        <v>0</v>
      </c>
      <c r="F13" s="22"/>
      <c r="IU13" s="24"/>
      <c r="IV13" s="24"/>
    </row>
    <row r="14" spans="1:256" s="23" customFormat="1" ht="24">
      <c r="A14" s="19"/>
      <c r="B14" s="19"/>
      <c r="C14" s="19" t="s">
        <v>19</v>
      </c>
      <c r="D14" s="25" t="s">
        <v>20</v>
      </c>
      <c r="E14" s="21">
        <v>20000</v>
      </c>
      <c r="F14" s="22"/>
      <c r="IU14" s="24"/>
      <c r="IV14" s="24"/>
    </row>
    <row r="15" spans="1:256" s="23" customFormat="1" ht="12">
      <c r="A15" s="19"/>
      <c r="B15" s="19"/>
      <c r="C15" s="19" t="s">
        <v>21</v>
      </c>
      <c r="D15" s="25" t="s">
        <v>22</v>
      </c>
      <c r="E15" s="21">
        <v>3200</v>
      </c>
      <c r="F15" s="22"/>
      <c r="IU15" s="24"/>
      <c r="IV15" s="24"/>
    </row>
    <row r="16" spans="1:256" s="23" customFormat="1" ht="49.9" customHeight="1">
      <c r="A16" s="19"/>
      <c r="B16" s="19"/>
      <c r="C16" s="19" t="s">
        <v>23</v>
      </c>
      <c r="D16" s="25" t="s">
        <v>24</v>
      </c>
      <c r="E16" s="21">
        <v>98000</v>
      </c>
      <c r="F16" s="22"/>
      <c r="IU16" s="24"/>
      <c r="IV16" s="24"/>
    </row>
    <row r="17" spans="1:256" s="23" customFormat="1" ht="17.100000000000001" customHeight="1">
      <c r="A17" s="19"/>
      <c r="B17" s="19"/>
      <c r="C17" s="19" t="s">
        <v>25</v>
      </c>
      <c r="D17" s="25" t="s">
        <v>26</v>
      </c>
      <c r="E17" s="21">
        <v>12000</v>
      </c>
      <c r="F17" s="22"/>
      <c r="IU17" s="24"/>
      <c r="IV17" s="24"/>
    </row>
    <row r="18" spans="1:256" s="23" customFormat="1" ht="15" customHeight="1">
      <c r="A18" s="19" t="s">
        <v>27</v>
      </c>
      <c r="B18" s="19"/>
      <c r="C18" s="19"/>
      <c r="D18" s="25" t="s">
        <v>28</v>
      </c>
      <c r="E18" s="21">
        <f>SUBTOTAL(9,E20)</f>
        <v>0</v>
      </c>
      <c r="F18" s="22"/>
      <c r="IU18" s="24"/>
      <c r="IV18" s="24"/>
    </row>
    <row r="19" spans="1:256" s="23" customFormat="1" ht="44.1" customHeight="1">
      <c r="A19" s="19"/>
      <c r="B19" s="19"/>
      <c r="C19" s="19"/>
      <c r="D19" s="25" t="s">
        <v>16</v>
      </c>
      <c r="E19" s="21">
        <v>0</v>
      </c>
      <c r="F19" s="22"/>
      <c r="IU19" s="24"/>
      <c r="IV19" s="24"/>
    </row>
    <row r="20" spans="1:256" s="23" customFormat="1" ht="12">
      <c r="A20" s="19"/>
      <c r="B20" s="19" t="s">
        <v>29</v>
      </c>
      <c r="C20" s="19"/>
      <c r="D20" s="25" t="s">
        <v>30</v>
      </c>
      <c r="E20" s="21">
        <f>SUBTOTAL(9,E22)</f>
        <v>6000</v>
      </c>
      <c r="F20" s="22"/>
      <c r="IU20" s="24"/>
      <c r="IV20" s="24"/>
    </row>
    <row r="21" spans="1:256" s="23" customFormat="1" ht="44.1" customHeight="1">
      <c r="A21" s="19"/>
      <c r="B21" s="19"/>
      <c r="C21" s="19"/>
      <c r="D21" s="25" t="s">
        <v>16</v>
      </c>
      <c r="E21" s="21">
        <v>0</v>
      </c>
      <c r="F21" s="22"/>
      <c r="IU21" s="24"/>
      <c r="IV21" s="24"/>
    </row>
    <row r="22" spans="1:256" s="23" customFormat="1" ht="18.600000000000001" customHeight="1">
      <c r="A22" s="19"/>
      <c r="B22" s="19"/>
      <c r="C22" s="19" t="s">
        <v>31</v>
      </c>
      <c r="D22" s="25" t="s">
        <v>32</v>
      </c>
      <c r="E22" s="21">
        <v>6000</v>
      </c>
      <c r="F22" s="22"/>
      <c r="IU22" s="24"/>
      <c r="IV22" s="24"/>
    </row>
    <row r="23" spans="1:256" s="28" customFormat="1" ht="15" customHeight="1">
      <c r="A23" s="26" t="s">
        <v>33</v>
      </c>
      <c r="B23" s="26"/>
      <c r="C23" s="26"/>
      <c r="D23" s="27" t="s">
        <v>34</v>
      </c>
      <c r="E23" s="21">
        <f>SUBTOTAL(9,E25,E28,E32)</f>
        <v>0</v>
      </c>
      <c r="F23" s="22"/>
      <c r="IU23" s="24"/>
      <c r="IV23" s="24"/>
    </row>
    <row r="24" spans="1:256" s="23" customFormat="1" ht="44.1" customHeight="1">
      <c r="A24" s="19"/>
      <c r="B24" s="19"/>
      <c r="C24" s="19"/>
      <c r="D24" s="25" t="s">
        <v>16</v>
      </c>
      <c r="E24" s="21">
        <v>0</v>
      </c>
      <c r="F24" s="22"/>
      <c r="IU24" s="24"/>
      <c r="IV24" s="24"/>
    </row>
    <row r="25" spans="1:256" s="28" customFormat="1" ht="12">
      <c r="A25" s="26"/>
      <c r="B25" s="26" t="s">
        <v>35</v>
      </c>
      <c r="C25" s="26"/>
      <c r="D25" s="27" t="s">
        <v>36</v>
      </c>
      <c r="E25" s="29">
        <f>SUBTOTAL(9,E27)</f>
        <v>21800</v>
      </c>
      <c r="F25" s="22"/>
      <c r="IU25" s="24"/>
      <c r="IV25" s="24"/>
    </row>
    <row r="26" spans="1:256" s="23" customFormat="1" ht="44.1" customHeight="1">
      <c r="A26" s="19"/>
      <c r="B26" s="19"/>
      <c r="C26" s="19"/>
      <c r="D26" s="25" t="s">
        <v>16</v>
      </c>
      <c r="E26" s="21">
        <v>0</v>
      </c>
      <c r="F26" s="22"/>
      <c r="IU26" s="24"/>
      <c r="IV26" s="24"/>
    </row>
    <row r="27" spans="1:256" s="28" customFormat="1" ht="50.65" customHeight="1">
      <c r="A27" s="26"/>
      <c r="B27" s="26"/>
      <c r="C27" s="26" t="s">
        <v>37</v>
      </c>
      <c r="D27" s="27" t="s">
        <v>38</v>
      </c>
      <c r="E27" s="21">
        <v>21800</v>
      </c>
      <c r="F27" s="22"/>
      <c r="IU27" s="24"/>
      <c r="IV27" s="24"/>
    </row>
    <row r="28" spans="1:256" s="28" customFormat="1" ht="16.350000000000001" customHeight="1">
      <c r="A28" s="26"/>
      <c r="B28" s="26" t="s">
        <v>39</v>
      </c>
      <c r="C28" s="26"/>
      <c r="D28" s="27" t="s">
        <v>40</v>
      </c>
      <c r="E28" s="21">
        <f>SUBTOTAL(9,E30:E31)</f>
        <v>40690</v>
      </c>
      <c r="F28" s="22"/>
      <c r="IU28" s="24"/>
      <c r="IV28" s="24"/>
    </row>
    <row r="29" spans="1:256" s="23" customFormat="1" ht="44.1" customHeight="1">
      <c r="A29" s="19"/>
      <c r="B29" s="19"/>
      <c r="C29" s="19"/>
      <c r="D29" s="25" t="s">
        <v>16</v>
      </c>
      <c r="E29" s="21">
        <v>0</v>
      </c>
      <c r="F29" s="22"/>
      <c r="IU29" s="24"/>
      <c r="IV29" s="24"/>
    </row>
    <row r="30" spans="1:256" s="28" customFormat="1" ht="17.850000000000001" customHeight="1">
      <c r="A30" s="26"/>
      <c r="B30" s="26"/>
      <c r="C30" s="26" t="s">
        <v>31</v>
      </c>
      <c r="D30" s="25" t="s">
        <v>32</v>
      </c>
      <c r="E30" s="21">
        <v>3000</v>
      </c>
      <c r="F30" s="22"/>
      <c r="IU30" s="24"/>
      <c r="IV30" s="24"/>
    </row>
    <row r="31" spans="1:256" s="28" customFormat="1" ht="17.100000000000001" customHeight="1">
      <c r="A31" s="26"/>
      <c r="B31" s="26"/>
      <c r="C31" s="26" t="s">
        <v>41</v>
      </c>
      <c r="D31" s="27" t="s">
        <v>42</v>
      </c>
      <c r="E31" s="21">
        <v>37690</v>
      </c>
      <c r="F31" s="22"/>
      <c r="IU31" s="24"/>
      <c r="IV31" s="24"/>
    </row>
    <row r="32" spans="1:256" s="28" customFormat="1" ht="17.100000000000001" customHeight="1">
      <c r="A32" s="26"/>
      <c r="B32" s="26" t="s">
        <v>43</v>
      </c>
      <c r="C32" s="26"/>
      <c r="D32" s="27" t="s">
        <v>44</v>
      </c>
      <c r="E32" s="21">
        <f>SUBTOTAL(9,E33)</f>
        <v>0</v>
      </c>
      <c r="F32" s="22"/>
      <c r="IU32" s="24"/>
      <c r="IV32" s="24"/>
    </row>
    <row r="33" spans="1:256" s="28" customFormat="1" ht="17.100000000000001" customHeight="1">
      <c r="A33" s="26"/>
      <c r="B33" s="26"/>
      <c r="C33" s="26" t="s">
        <v>41</v>
      </c>
      <c r="D33" s="27" t="s">
        <v>42</v>
      </c>
      <c r="E33" s="21">
        <v>0</v>
      </c>
      <c r="F33" s="22"/>
      <c r="IU33" s="24"/>
      <c r="IV33" s="24"/>
    </row>
    <row r="34" spans="1:256" s="28" customFormat="1" ht="30" customHeight="1">
      <c r="A34" s="26" t="s">
        <v>45</v>
      </c>
      <c r="B34" s="26"/>
      <c r="C34" s="26"/>
      <c r="D34" s="27" t="s">
        <v>46</v>
      </c>
      <c r="E34" s="21">
        <f>SUBTOTAL(9,E36)</f>
        <v>0</v>
      </c>
      <c r="F34" s="22"/>
      <c r="IU34" s="24"/>
      <c r="IV34" s="24"/>
    </row>
    <row r="35" spans="1:256" s="23" customFormat="1" ht="44.1" customHeight="1">
      <c r="A35" s="19"/>
      <c r="B35" s="19"/>
      <c r="C35" s="19"/>
      <c r="D35" s="25" t="s">
        <v>16</v>
      </c>
      <c r="E35" s="21">
        <v>0</v>
      </c>
      <c r="F35" s="22"/>
      <c r="IU35" s="24"/>
      <c r="IV35" s="24"/>
    </row>
    <row r="36" spans="1:256" s="28" customFormat="1" ht="30" customHeight="1">
      <c r="A36" s="26"/>
      <c r="B36" s="26" t="s">
        <v>47</v>
      </c>
      <c r="C36" s="26"/>
      <c r="D36" s="27" t="s">
        <v>48</v>
      </c>
      <c r="E36" s="29">
        <f>SUBTOTAL(9,E38)</f>
        <v>900</v>
      </c>
      <c r="F36" s="22"/>
      <c r="IU36" s="24"/>
      <c r="IV36" s="24"/>
    </row>
    <row r="37" spans="1:256" s="23" customFormat="1" ht="44.1" customHeight="1">
      <c r="A37" s="19"/>
      <c r="B37" s="19"/>
      <c r="C37" s="19"/>
      <c r="D37" s="25" t="s">
        <v>16</v>
      </c>
      <c r="E37" s="21">
        <v>0</v>
      </c>
      <c r="F37" s="22"/>
      <c r="IU37" s="24"/>
      <c r="IV37" s="24"/>
    </row>
    <row r="38" spans="1:256" s="28" customFormat="1" ht="54.4" customHeight="1">
      <c r="A38" s="26"/>
      <c r="B38" s="26"/>
      <c r="C38" s="26" t="s">
        <v>37</v>
      </c>
      <c r="D38" s="27" t="s">
        <v>38</v>
      </c>
      <c r="E38" s="21">
        <v>900</v>
      </c>
      <c r="F38" s="22"/>
      <c r="IU38" s="24"/>
      <c r="IV38" s="24"/>
    </row>
    <row r="39" spans="1:256" s="28" customFormat="1" ht="17.850000000000001" customHeight="1">
      <c r="A39" s="26" t="s">
        <v>49</v>
      </c>
      <c r="B39" s="26"/>
      <c r="C39" s="26"/>
      <c r="D39" s="27" t="s">
        <v>50</v>
      </c>
      <c r="E39" s="21">
        <f>SUBTOTAL(9,E41,E44)</f>
        <v>0</v>
      </c>
      <c r="F39" s="22"/>
      <c r="IU39" s="24"/>
      <c r="IV39" s="24"/>
    </row>
    <row r="40" spans="1:256" s="23" customFormat="1" ht="44.1" customHeight="1">
      <c r="A40" s="19"/>
      <c r="B40" s="19"/>
      <c r="C40" s="19"/>
      <c r="D40" s="25" t="s">
        <v>16</v>
      </c>
      <c r="E40" s="21">
        <v>0</v>
      </c>
      <c r="F40" s="22"/>
      <c r="IU40" s="24"/>
      <c r="IV40" s="24"/>
    </row>
    <row r="41" spans="1:256" s="28" customFormat="1" ht="16.350000000000001" customHeight="1">
      <c r="A41" s="26"/>
      <c r="B41" s="26" t="s">
        <v>51</v>
      </c>
      <c r="C41" s="26"/>
      <c r="D41" s="27" t="s">
        <v>52</v>
      </c>
      <c r="E41" s="21">
        <f>SUBTOTAL(9,E43)</f>
        <v>3500</v>
      </c>
      <c r="F41" s="22"/>
      <c r="IU41" s="24"/>
      <c r="IV41" s="24"/>
    </row>
    <row r="42" spans="1:256" s="23" customFormat="1" ht="44.1" customHeight="1">
      <c r="A42" s="19"/>
      <c r="B42" s="19"/>
      <c r="C42" s="19"/>
      <c r="D42" s="25" t="s">
        <v>16</v>
      </c>
      <c r="E42" s="21">
        <v>0</v>
      </c>
      <c r="F42" s="22"/>
      <c r="IU42" s="24"/>
      <c r="IV42" s="24"/>
    </row>
    <row r="43" spans="1:256" s="28" customFormat="1" ht="17.100000000000001" customHeight="1">
      <c r="A43" s="26"/>
      <c r="B43" s="26"/>
      <c r="C43" s="26" t="s">
        <v>41</v>
      </c>
      <c r="D43" s="27" t="s">
        <v>42</v>
      </c>
      <c r="E43" s="21">
        <v>3500</v>
      </c>
      <c r="F43" s="22"/>
      <c r="IU43" s="24"/>
      <c r="IV43" s="24"/>
    </row>
    <row r="44" spans="1:256" s="28" customFormat="1" ht="15.6" customHeight="1">
      <c r="A44" s="26"/>
      <c r="B44" s="26" t="s">
        <v>53</v>
      </c>
      <c r="C44" s="26"/>
      <c r="D44" s="27" t="s">
        <v>54</v>
      </c>
      <c r="E44" s="21">
        <f>SUBTOTAL(9,E46:E47)</f>
        <v>650350</v>
      </c>
      <c r="F44" s="22"/>
      <c r="IU44" s="24"/>
      <c r="IV44" s="24"/>
    </row>
    <row r="45" spans="1:256" s="23" customFormat="1" ht="44.1" customHeight="1">
      <c r="A45" s="19"/>
      <c r="B45" s="19"/>
      <c r="C45" s="19"/>
      <c r="D45" s="25" t="s">
        <v>16</v>
      </c>
      <c r="E45" s="21">
        <v>0</v>
      </c>
      <c r="F45" s="22"/>
      <c r="IU45" s="24"/>
      <c r="IV45" s="24"/>
    </row>
    <row r="46" spans="1:256" s="28" customFormat="1" ht="16.350000000000001" customHeight="1">
      <c r="A46" s="26"/>
      <c r="B46" s="26"/>
      <c r="C46" s="26" t="s">
        <v>55</v>
      </c>
      <c r="D46" s="27" t="s">
        <v>56</v>
      </c>
      <c r="E46" s="21">
        <v>650000</v>
      </c>
      <c r="F46" s="22"/>
      <c r="IU46" s="24"/>
      <c r="IV46" s="24"/>
    </row>
    <row r="47" spans="1:256" s="28" customFormat="1" ht="15.6" customHeight="1">
      <c r="A47" s="26"/>
      <c r="B47" s="26"/>
      <c r="C47" s="26" t="s">
        <v>21</v>
      </c>
      <c r="D47" s="27" t="s">
        <v>22</v>
      </c>
      <c r="E47" s="21">
        <v>350</v>
      </c>
      <c r="F47" s="22"/>
      <c r="IU47" s="24"/>
      <c r="IV47" s="24"/>
    </row>
    <row r="48" spans="1:256" s="28" customFormat="1" ht="40.35" customHeight="1">
      <c r="A48" s="26" t="s">
        <v>57</v>
      </c>
      <c r="B48" s="26"/>
      <c r="C48" s="26"/>
      <c r="D48" s="27" t="s">
        <v>58</v>
      </c>
      <c r="E48" s="21">
        <f>SUBTOTAL(9,E50,E53,E61,E71,E80)</f>
        <v>0</v>
      </c>
      <c r="F48" s="22"/>
      <c r="IU48" s="24"/>
      <c r="IV48" s="24"/>
    </row>
    <row r="49" spans="1:256" s="23" customFormat="1" ht="44.1" customHeight="1">
      <c r="A49" s="19"/>
      <c r="B49" s="19"/>
      <c r="C49" s="19"/>
      <c r="D49" s="25" t="s">
        <v>16</v>
      </c>
      <c r="E49" s="21">
        <v>0</v>
      </c>
      <c r="F49" s="22"/>
      <c r="IU49" s="24"/>
      <c r="IV49" s="24"/>
    </row>
    <row r="50" spans="1:256" s="28" customFormat="1" ht="15.6" customHeight="1">
      <c r="A50" s="26"/>
      <c r="B50" s="26" t="s">
        <v>59</v>
      </c>
      <c r="C50" s="26"/>
      <c r="D50" s="27" t="s">
        <v>60</v>
      </c>
      <c r="E50" s="21">
        <f>SUBTOTAL(9,E52)</f>
        <v>10000</v>
      </c>
      <c r="F50" s="22"/>
      <c r="IU50" s="24"/>
      <c r="IV50" s="24"/>
    </row>
    <row r="51" spans="1:256" s="23" customFormat="1" ht="44.1" customHeight="1">
      <c r="A51" s="19"/>
      <c r="B51" s="19"/>
      <c r="C51" s="19"/>
      <c r="D51" s="25" t="s">
        <v>16</v>
      </c>
      <c r="E51" s="21">
        <v>0</v>
      </c>
      <c r="F51" s="22"/>
      <c r="IU51" s="24"/>
      <c r="IV51" s="24"/>
    </row>
    <row r="52" spans="1:256" s="28" customFormat="1" ht="29.85" customHeight="1">
      <c r="A52" s="26"/>
      <c r="B52" s="26"/>
      <c r="C52" s="26" t="s">
        <v>61</v>
      </c>
      <c r="D52" s="27" t="s">
        <v>62</v>
      </c>
      <c r="E52" s="21">
        <v>10000</v>
      </c>
      <c r="F52" s="22"/>
      <c r="IU52" s="24"/>
      <c r="IV52" s="24"/>
    </row>
    <row r="53" spans="1:256" s="28" customFormat="1" ht="39.6" customHeight="1">
      <c r="A53" s="26"/>
      <c r="B53" s="26" t="s">
        <v>63</v>
      </c>
      <c r="C53" s="26"/>
      <c r="D53" s="25" t="s">
        <v>64</v>
      </c>
      <c r="E53" s="29">
        <f>SUBTOTAL(9,E55:E60)</f>
        <v>5086644</v>
      </c>
      <c r="F53" s="22"/>
      <c r="IU53" s="24"/>
      <c r="IV53" s="24"/>
    </row>
    <row r="54" spans="1:256" s="23" customFormat="1" ht="44.1" customHeight="1">
      <c r="A54" s="19"/>
      <c r="B54" s="19"/>
      <c r="C54" s="19"/>
      <c r="D54" s="25" t="s">
        <v>16</v>
      </c>
      <c r="E54" s="21">
        <v>0</v>
      </c>
      <c r="F54" s="22"/>
      <c r="IU54" s="24"/>
      <c r="IV54" s="24"/>
    </row>
    <row r="55" spans="1:256" s="28" customFormat="1" ht="12">
      <c r="A55" s="26"/>
      <c r="B55" s="26"/>
      <c r="C55" s="19" t="s">
        <v>65</v>
      </c>
      <c r="D55" s="25" t="s">
        <v>66</v>
      </c>
      <c r="E55" s="21">
        <v>4824396</v>
      </c>
      <c r="F55" s="22"/>
      <c r="IU55" s="24"/>
      <c r="IV55" s="24"/>
    </row>
    <row r="56" spans="1:256" s="28" customFormat="1" ht="12">
      <c r="A56" s="26"/>
      <c r="B56" s="26"/>
      <c r="C56" s="19" t="s">
        <v>67</v>
      </c>
      <c r="D56" s="25" t="s">
        <v>68</v>
      </c>
      <c r="E56" s="21">
        <v>34283</v>
      </c>
      <c r="F56" s="22"/>
      <c r="IU56" s="24"/>
      <c r="IV56" s="24"/>
    </row>
    <row r="57" spans="1:256" s="28" customFormat="1" ht="12">
      <c r="A57" s="26"/>
      <c r="B57" s="26"/>
      <c r="C57" s="19" t="s">
        <v>69</v>
      </c>
      <c r="D57" s="25" t="s">
        <v>70</v>
      </c>
      <c r="E57" s="21">
        <v>117465</v>
      </c>
      <c r="F57" s="22"/>
      <c r="IU57" s="24"/>
      <c r="IV57" s="24"/>
    </row>
    <row r="58" spans="1:256" s="28" customFormat="1" ht="12">
      <c r="A58" s="26"/>
      <c r="B58" s="26"/>
      <c r="C58" s="19" t="s">
        <v>71</v>
      </c>
      <c r="D58" s="25" t="s">
        <v>72</v>
      </c>
      <c r="E58" s="21">
        <v>90500</v>
      </c>
      <c r="F58" s="22"/>
      <c r="IU58" s="24"/>
      <c r="IV58" s="24"/>
    </row>
    <row r="59" spans="1:256" s="28" customFormat="1" ht="12">
      <c r="A59" s="26"/>
      <c r="B59" s="26"/>
      <c r="C59" s="19" t="s">
        <v>73</v>
      </c>
      <c r="D59" s="25" t="s">
        <v>74</v>
      </c>
      <c r="E59" s="21">
        <v>5000</v>
      </c>
      <c r="F59" s="22"/>
      <c r="IU59" s="24"/>
      <c r="IV59" s="24"/>
    </row>
    <row r="60" spans="1:256" s="28" customFormat="1" ht="17.100000000000001" customHeight="1">
      <c r="A60" s="26"/>
      <c r="B60" s="26"/>
      <c r="C60" s="19" t="s">
        <v>75</v>
      </c>
      <c r="D60" s="25" t="s">
        <v>76</v>
      </c>
      <c r="E60" s="21">
        <v>15000</v>
      </c>
      <c r="F60" s="22"/>
      <c r="IU60" s="24"/>
      <c r="IV60" s="24"/>
    </row>
    <row r="61" spans="1:256" s="28" customFormat="1" ht="47.1" customHeight="1">
      <c r="A61" s="26"/>
      <c r="B61" s="26" t="s">
        <v>77</v>
      </c>
      <c r="C61" s="19"/>
      <c r="D61" s="25" t="s">
        <v>78</v>
      </c>
      <c r="E61" s="21">
        <f>SUBTOTAL(9,E63:E70)</f>
        <v>2014474</v>
      </c>
      <c r="F61" s="22"/>
      <c r="IU61" s="24"/>
      <c r="IV61" s="24"/>
    </row>
    <row r="62" spans="1:256" s="23" customFormat="1" ht="44.1" customHeight="1">
      <c r="A62" s="19"/>
      <c r="B62" s="19"/>
      <c r="C62" s="19"/>
      <c r="D62" s="25" t="s">
        <v>16</v>
      </c>
      <c r="E62" s="21">
        <v>0</v>
      </c>
      <c r="F62" s="22"/>
      <c r="IU62" s="24"/>
      <c r="IV62" s="24"/>
    </row>
    <row r="63" spans="1:256" s="28" customFormat="1" ht="12">
      <c r="A63" s="26"/>
      <c r="B63" s="26"/>
      <c r="C63" s="19" t="s">
        <v>65</v>
      </c>
      <c r="D63" s="25" t="s">
        <v>66</v>
      </c>
      <c r="E63" s="21">
        <v>1338831</v>
      </c>
      <c r="F63" s="22"/>
      <c r="IU63" s="24"/>
      <c r="IV63" s="24"/>
    </row>
    <row r="64" spans="1:256" s="28" customFormat="1" ht="12">
      <c r="A64" s="26"/>
      <c r="B64" s="26"/>
      <c r="C64" s="19" t="s">
        <v>67</v>
      </c>
      <c r="D64" s="25" t="s">
        <v>68</v>
      </c>
      <c r="E64" s="21">
        <v>286294</v>
      </c>
      <c r="F64" s="22"/>
      <c r="IU64" s="24"/>
      <c r="IV64" s="24"/>
    </row>
    <row r="65" spans="1:256" s="28" customFormat="1" ht="12">
      <c r="A65" s="26"/>
      <c r="B65" s="26"/>
      <c r="C65" s="19" t="s">
        <v>69</v>
      </c>
      <c r="D65" s="25" t="s">
        <v>70</v>
      </c>
      <c r="E65" s="21">
        <v>2000</v>
      </c>
      <c r="F65" s="22"/>
      <c r="IU65" s="24"/>
      <c r="IV65" s="24"/>
    </row>
    <row r="66" spans="1:256" s="28" customFormat="1" ht="12">
      <c r="A66" s="26"/>
      <c r="B66" s="26"/>
      <c r="C66" s="19" t="s">
        <v>71</v>
      </c>
      <c r="D66" s="25" t="s">
        <v>72</v>
      </c>
      <c r="E66" s="21">
        <v>47849</v>
      </c>
      <c r="F66" s="22"/>
      <c r="IU66" s="24"/>
      <c r="IV66" s="24"/>
    </row>
    <row r="67" spans="1:256" s="28" customFormat="1" ht="12">
      <c r="A67" s="26"/>
      <c r="B67" s="26"/>
      <c r="C67" s="19" t="s">
        <v>79</v>
      </c>
      <c r="D67" s="25" t="s">
        <v>80</v>
      </c>
      <c r="E67" s="21">
        <v>2500</v>
      </c>
      <c r="F67" s="22"/>
      <c r="IU67" s="24"/>
      <c r="IV67" s="24"/>
    </row>
    <row r="68" spans="1:256" s="28" customFormat="1" ht="12">
      <c r="A68" s="26"/>
      <c r="B68" s="26"/>
      <c r="C68" s="19" t="s">
        <v>73</v>
      </c>
      <c r="D68" s="25" t="s">
        <v>74</v>
      </c>
      <c r="E68" s="21">
        <v>310000</v>
      </c>
      <c r="F68" s="22"/>
      <c r="IU68" s="24"/>
      <c r="IV68" s="24"/>
    </row>
    <row r="69" spans="1:256" s="28" customFormat="1" ht="12">
      <c r="A69" s="26"/>
      <c r="B69" s="26"/>
      <c r="C69" s="19" t="s">
        <v>21</v>
      </c>
      <c r="D69" s="25" t="s">
        <v>22</v>
      </c>
      <c r="E69" s="21">
        <v>7000</v>
      </c>
      <c r="F69" s="22"/>
      <c r="IU69" s="24"/>
      <c r="IV69" s="24"/>
    </row>
    <row r="70" spans="1:256" s="28" customFormat="1" ht="16.350000000000001" customHeight="1">
      <c r="A70" s="26"/>
      <c r="B70" s="26"/>
      <c r="C70" s="19" t="s">
        <v>75</v>
      </c>
      <c r="D70" s="25" t="s">
        <v>76</v>
      </c>
      <c r="E70" s="21">
        <v>20000</v>
      </c>
      <c r="F70" s="22"/>
      <c r="IU70" s="24"/>
      <c r="IV70" s="24"/>
    </row>
    <row r="71" spans="1:256" s="28" customFormat="1" ht="30" customHeight="1">
      <c r="A71" s="26"/>
      <c r="B71" s="26" t="s">
        <v>81</v>
      </c>
      <c r="C71" s="19"/>
      <c r="D71" s="25" t="s">
        <v>82</v>
      </c>
      <c r="E71" s="21">
        <f>SUBTOTAL(9,E73:E79)</f>
        <v>1351389</v>
      </c>
      <c r="F71" s="22"/>
      <c r="IU71" s="24"/>
      <c r="IV71" s="24"/>
    </row>
    <row r="72" spans="1:256" s="23" customFormat="1" ht="44.1" customHeight="1">
      <c r="A72" s="19"/>
      <c r="B72" s="19"/>
      <c r="C72" s="19"/>
      <c r="D72" s="25" t="s">
        <v>16</v>
      </c>
      <c r="E72" s="21">
        <v>0</v>
      </c>
      <c r="F72" s="22"/>
      <c r="IU72" s="24"/>
      <c r="IV72" s="24"/>
    </row>
    <row r="73" spans="1:256" s="28" customFormat="1" ht="12">
      <c r="A73" s="26"/>
      <c r="B73" s="26"/>
      <c r="C73" s="19" t="s">
        <v>83</v>
      </c>
      <c r="D73" s="25" t="s">
        <v>84</v>
      </c>
      <c r="E73" s="21">
        <v>17000</v>
      </c>
      <c r="F73" s="22"/>
      <c r="IU73" s="24"/>
      <c r="IV73" s="24"/>
    </row>
    <row r="74" spans="1:256" s="28" customFormat="1" ht="12">
      <c r="A74" s="26"/>
      <c r="B74" s="26"/>
      <c r="C74" s="19" t="s">
        <v>85</v>
      </c>
      <c r="D74" s="25" t="s">
        <v>86</v>
      </c>
      <c r="E74" s="21">
        <v>5000</v>
      </c>
      <c r="F74" s="22"/>
      <c r="IU74" s="24"/>
      <c r="IV74" s="24"/>
    </row>
    <row r="75" spans="1:256" s="28" customFormat="1" ht="12">
      <c r="A75" s="26"/>
      <c r="B75" s="26"/>
      <c r="C75" s="19" t="s">
        <v>87</v>
      </c>
      <c r="D75" s="25" t="s">
        <v>88</v>
      </c>
      <c r="E75" s="21">
        <v>2200</v>
      </c>
      <c r="F75" s="22"/>
      <c r="IU75" s="24"/>
      <c r="IV75" s="24"/>
    </row>
    <row r="76" spans="1:256" s="28" customFormat="1" ht="25.35" customHeight="1">
      <c r="A76" s="26"/>
      <c r="B76" s="26"/>
      <c r="C76" s="19" t="s">
        <v>89</v>
      </c>
      <c r="D76" s="25" t="s">
        <v>90</v>
      </c>
      <c r="E76" s="21">
        <v>70000</v>
      </c>
      <c r="F76" s="22"/>
      <c r="IU76" s="24"/>
      <c r="IV76" s="24"/>
    </row>
    <row r="77" spans="1:256" s="28" customFormat="1" ht="40.35" customHeight="1">
      <c r="A77" s="26"/>
      <c r="B77" s="26"/>
      <c r="C77" s="19" t="s">
        <v>91</v>
      </c>
      <c r="D77" s="25" t="s">
        <v>92</v>
      </c>
      <c r="E77" s="21">
        <v>1254689</v>
      </c>
      <c r="F77" s="22"/>
      <c r="IU77" s="24"/>
      <c r="IV77" s="24"/>
    </row>
    <row r="78" spans="1:256" s="28" customFormat="1" ht="15" customHeight="1">
      <c r="A78" s="26"/>
      <c r="B78" s="26"/>
      <c r="C78" s="19" t="s">
        <v>21</v>
      </c>
      <c r="D78" s="25" t="s">
        <v>22</v>
      </c>
      <c r="E78" s="21">
        <v>1000</v>
      </c>
      <c r="F78" s="22"/>
      <c r="IU78" s="24"/>
      <c r="IV78" s="24"/>
    </row>
    <row r="79" spans="1:256" s="28" customFormat="1" ht="16.350000000000001" customHeight="1">
      <c r="A79" s="26"/>
      <c r="B79" s="26"/>
      <c r="C79" s="19" t="s">
        <v>75</v>
      </c>
      <c r="D79" s="25" t="s">
        <v>76</v>
      </c>
      <c r="E79" s="21">
        <v>1500</v>
      </c>
      <c r="F79" s="22"/>
      <c r="IU79" s="24"/>
      <c r="IV79" s="24"/>
    </row>
    <row r="80" spans="1:256" s="28" customFormat="1" ht="27.6" customHeight="1">
      <c r="A80" s="26"/>
      <c r="B80" s="26" t="s">
        <v>93</v>
      </c>
      <c r="C80" s="19"/>
      <c r="D80" s="25" t="s">
        <v>94</v>
      </c>
      <c r="E80" s="21">
        <f>SUBTOTAL(9,E82:E83)</f>
        <v>4011000</v>
      </c>
      <c r="F80" s="22"/>
      <c r="IU80" s="24"/>
      <c r="IV80" s="24"/>
    </row>
    <row r="81" spans="1:256" s="23" customFormat="1" ht="44.1" customHeight="1">
      <c r="A81" s="19"/>
      <c r="B81" s="19"/>
      <c r="C81" s="19"/>
      <c r="D81" s="25" t="s">
        <v>16</v>
      </c>
      <c r="E81" s="21">
        <v>0</v>
      </c>
      <c r="F81" s="22"/>
      <c r="IU81" s="24"/>
      <c r="IV81" s="24"/>
    </row>
    <row r="82" spans="1:256" s="28" customFormat="1" ht="12">
      <c r="A82" s="26"/>
      <c r="B82" s="26"/>
      <c r="C82" s="19" t="s">
        <v>95</v>
      </c>
      <c r="D82" s="25" t="s">
        <v>96</v>
      </c>
      <c r="E82" s="21">
        <v>3911000</v>
      </c>
      <c r="F82" s="22"/>
      <c r="IU82" s="24"/>
      <c r="IV82" s="24"/>
    </row>
    <row r="83" spans="1:256" s="28" customFormat="1" ht="12">
      <c r="A83" s="26"/>
      <c r="B83" s="26"/>
      <c r="C83" s="19" t="s">
        <v>97</v>
      </c>
      <c r="D83" s="25" t="s">
        <v>98</v>
      </c>
      <c r="E83" s="21">
        <v>100000</v>
      </c>
      <c r="F83" s="22"/>
      <c r="IU83" s="24"/>
      <c r="IV83" s="24"/>
    </row>
    <row r="84" spans="1:256" s="28" customFormat="1" ht="15" customHeight="1">
      <c r="A84" s="26" t="s">
        <v>99</v>
      </c>
      <c r="B84" s="26"/>
      <c r="C84" s="26"/>
      <c r="D84" s="27" t="s">
        <v>100</v>
      </c>
      <c r="E84" s="21">
        <f>SUBTOTAL(9,E86)</f>
        <v>0</v>
      </c>
      <c r="F84" s="22"/>
      <c r="IU84" s="24"/>
      <c r="IV84" s="24"/>
    </row>
    <row r="85" spans="1:256" s="23" customFormat="1" ht="44.1" customHeight="1">
      <c r="A85" s="19"/>
      <c r="B85" s="19"/>
      <c r="C85" s="19"/>
      <c r="D85" s="25" t="s">
        <v>16</v>
      </c>
      <c r="E85" s="21">
        <v>0</v>
      </c>
      <c r="F85" s="22"/>
      <c r="IU85" s="24"/>
      <c r="IV85" s="24"/>
    </row>
    <row r="86" spans="1:256" s="28" customFormat="1" ht="26.85" customHeight="1">
      <c r="A86" s="26"/>
      <c r="B86" s="26" t="s">
        <v>101</v>
      </c>
      <c r="C86" s="26"/>
      <c r="D86" s="27" t="s">
        <v>102</v>
      </c>
      <c r="E86" s="29">
        <f>SUBTOTAL(9,E88)</f>
        <v>3578705</v>
      </c>
      <c r="F86" s="22"/>
      <c r="IU86" s="24"/>
      <c r="IV86" s="24"/>
    </row>
    <row r="87" spans="1:256" s="23" customFormat="1" ht="44.1" customHeight="1">
      <c r="A87" s="19"/>
      <c r="B87" s="19"/>
      <c r="C87" s="19"/>
      <c r="D87" s="25" t="s">
        <v>16</v>
      </c>
      <c r="E87" s="21">
        <v>0</v>
      </c>
      <c r="F87" s="22"/>
      <c r="IU87" s="24"/>
      <c r="IV87" s="24"/>
    </row>
    <row r="88" spans="1:256" s="28" customFormat="1" ht="12">
      <c r="A88" s="26"/>
      <c r="B88" s="26"/>
      <c r="C88" s="26" t="s">
        <v>103</v>
      </c>
      <c r="D88" s="27" t="s">
        <v>104</v>
      </c>
      <c r="E88" s="21">
        <v>3578705</v>
      </c>
      <c r="F88" s="22"/>
      <c r="IU88" s="24"/>
      <c r="IV88" s="24"/>
    </row>
    <row r="89" spans="1:256" s="28" customFormat="1" ht="15" customHeight="1">
      <c r="A89" s="26" t="s">
        <v>105</v>
      </c>
      <c r="B89" s="26"/>
      <c r="C89" s="26"/>
      <c r="D89" s="27" t="s">
        <v>106</v>
      </c>
      <c r="E89" s="21">
        <f>SUBTOTAL(9,E91,E96,E99)</f>
        <v>0</v>
      </c>
      <c r="F89" s="22"/>
      <c r="IU89" s="24"/>
      <c r="IV89" s="24"/>
    </row>
    <row r="90" spans="1:256" s="23" customFormat="1" ht="44.1" customHeight="1">
      <c r="A90" s="19"/>
      <c r="B90" s="19"/>
      <c r="C90" s="19"/>
      <c r="D90" s="25" t="s">
        <v>16</v>
      </c>
      <c r="E90" s="21">
        <v>0</v>
      </c>
      <c r="F90" s="22"/>
      <c r="IU90" s="24"/>
      <c r="IV90" s="24"/>
    </row>
    <row r="91" spans="1:256" s="28" customFormat="1" ht="12">
      <c r="A91" s="26"/>
      <c r="B91" s="26" t="s">
        <v>107</v>
      </c>
      <c r="C91" s="26"/>
      <c r="D91" s="27" t="s">
        <v>108</v>
      </c>
      <c r="E91" s="30">
        <f>SUBTOTAL(9,E93:E95)</f>
        <v>32554</v>
      </c>
      <c r="F91" s="22"/>
      <c r="IU91" s="24"/>
      <c r="IV91" s="24"/>
    </row>
    <row r="92" spans="1:256" s="23" customFormat="1" ht="44.1" customHeight="1">
      <c r="A92" s="19"/>
      <c r="B92" s="19"/>
      <c r="C92" s="19"/>
      <c r="D92" s="25" t="s">
        <v>16</v>
      </c>
      <c r="E92" s="21">
        <v>0</v>
      </c>
      <c r="F92" s="22"/>
      <c r="IU92" s="24"/>
      <c r="IV92" s="24"/>
    </row>
    <row r="93" spans="1:256" s="23" customFormat="1" ht="49.9" customHeight="1">
      <c r="A93" s="19"/>
      <c r="B93" s="19"/>
      <c r="C93" s="19" t="s">
        <v>23</v>
      </c>
      <c r="D93" s="25" t="s">
        <v>24</v>
      </c>
      <c r="E93" s="21">
        <v>11500</v>
      </c>
      <c r="F93" s="22"/>
      <c r="IU93" s="24"/>
      <c r="IV93" s="24"/>
    </row>
    <row r="94" spans="1:256" s="23" customFormat="1" ht="17.100000000000001" customHeight="1">
      <c r="A94" s="19"/>
      <c r="B94" s="19"/>
      <c r="C94" s="19" t="s">
        <v>25</v>
      </c>
      <c r="D94" s="25" t="s">
        <v>26</v>
      </c>
      <c r="E94" s="21">
        <v>70</v>
      </c>
      <c r="F94" s="22"/>
      <c r="IU94" s="24"/>
      <c r="IV94" s="24"/>
    </row>
    <row r="95" spans="1:256" s="28" customFormat="1" ht="15.6" customHeight="1">
      <c r="A95" s="26"/>
      <c r="B95" s="26"/>
      <c r="C95" s="26" t="s">
        <v>41</v>
      </c>
      <c r="D95" s="27" t="s">
        <v>42</v>
      </c>
      <c r="E95" s="21">
        <v>20984</v>
      </c>
      <c r="F95" s="22"/>
      <c r="IU95" s="24"/>
      <c r="IV95" s="24"/>
    </row>
    <row r="96" spans="1:256" s="28" customFormat="1" ht="12">
      <c r="A96" s="26"/>
      <c r="B96" s="26" t="s">
        <v>109</v>
      </c>
      <c r="C96" s="26"/>
      <c r="D96" s="27" t="s">
        <v>110</v>
      </c>
      <c r="E96" s="30">
        <f>SUBTOTAL(9,E98)</f>
        <v>160000</v>
      </c>
      <c r="F96" s="22"/>
      <c r="IU96" s="24"/>
      <c r="IV96" s="24"/>
    </row>
    <row r="97" spans="1:256" s="23" customFormat="1" ht="44.1" customHeight="1">
      <c r="A97" s="19"/>
      <c r="B97" s="19"/>
      <c r="C97" s="19"/>
      <c r="D97" s="25" t="s">
        <v>16</v>
      </c>
      <c r="E97" s="21">
        <v>0</v>
      </c>
      <c r="F97" s="22"/>
      <c r="IU97" s="24"/>
      <c r="IV97" s="24"/>
    </row>
    <row r="98" spans="1:256" s="28" customFormat="1" ht="36">
      <c r="A98" s="26"/>
      <c r="B98" s="26"/>
      <c r="C98" s="26" t="s">
        <v>111</v>
      </c>
      <c r="D98" s="27" t="s">
        <v>112</v>
      </c>
      <c r="E98" s="21">
        <v>160000</v>
      </c>
      <c r="F98" s="22"/>
      <c r="IU98" s="24"/>
      <c r="IV98" s="24"/>
    </row>
    <row r="99" spans="1:256" s="28" customFormat="1" ht="12">
      <c r="A99" s="26"/>
      <c r="B99" s="26" t="s">
        <v>113</v>
      </c>
      <c r="C99" s="26"/>
      <c r="D99" s="27" t="s">
        <v>114</v>
      </c>
      <c r="E99" s="30">
        <f>SUBTOTAL(9,E101)</f>
        <v>60000</v>
      </c>
      <c r="F99" s="22"/>
      <c r="IU99" s="24"/>
      <c r="IV99" s="24"/>
    </row>
    <row r="100" spans="1:256" s="23" customFormat="1" ht="44.1" customHeight="1">
      <c r="A100" s="19"/>
      <c r="B100" s="19"/>
      <c r="C100" s="19"/>
      <c r="D100" s="25" t="s">
        <v>16</v>
      </c>
      <c r="E100" s="21">
        <v>0</v>
      </c>
      <c r="F100" s="22"/>
      <c r="IU100" s="24"/>
      <c r="IV100" s="24"/>
    </row>
    <row r="101" spans="1:256" s="28" customFormat="1" ht="12">
      <c r="A101" s="26"/>
      <c r="B101" s="26"/>
      <c r="C101" s="26" t="s">
        <v>41</v>
      </c>
      <c r="D101" s="27" t="s">
        <v>42</v>
      </c>
      <c r="E101" s="21">
        <v>60000</v>
      </c>
      <c r="F101" s="22"/>
      <c r="IU101" s="24"/>
      <c r="IV101" s="24"/>
    </row>
    <row r="102" spans="1:256" s="28" customFormat="1" ht="15" customHeight="1">
      <c r="A102" s="26" t="s">
        <v>115</v>
      </c>
      <c r="B102" s="26"/>
      <c r="C102" s="26"/>
      <c r="D102" s="27" t="s">
        <v>116</v>
      </c>
      <c r="E102" s="21">
        <f>SUBTOTAL(9,E104,E108,E112,E115,E118,E121)</f>
        <v>0</v>
      </c>
      <c r="F102" s="22"/>
      <c r="IU102" s="24"/>
      <c r="IV102" s="24"/>
    </row>
    <row r="103" spans="1:256" s="23" customFormat="1" ht="44.1" customHeight="1">
      <c r="A103" s="19"/>
      <c r="B103" s="19"/>
      <c r="C103" s="19"/>
      <c r="D103" s="25" t="s">
        <v>16</v>
      </c>
      <c r="E103" s="21">
        <v>0</v>
      </c>
      <c r="F103" s="22"/>
      <c r="IU103" s="24"/>
      <c r="IV103" s="24"/>
    </row>
    <row r="104" spans="1:256" s="28" customFormat="1" ht="40.35" customHeight="1">
      <c r="A104" s="26"/>
      <c r="B104" s="26" t="s">
        <v>117</v>
      </c>
      <c r="C104" s="26"/>
      <c r="D104" s="27" t="s">
        <v>118</v>
      </c>
      <c r="E104" s="30">
        <f>SUBTOTAL(9,E106:E107)</f>
        <v>817000</v>
      </c>
      <c r="F104" s="22"/>
      <c r="IU104" s="24"/>
      <c r="IV104" s="24"/>
    </row>
    <row r="105" spans="1:256" s="23" customFormat="1" ht="44.1" customHeight="1">
      <c r="A105" s="19"/>
      <c r="B105" s="19"/>
      <c r="C105" s="19"/>
      <c r="D105" s="25" t="s">
        <v>16</v>
      </c>
      <c r="E105" s="21">
        <v>0</v>
      </c>
      <c r="F105" s="22"/>
      <c r="IU105" s="24"/>
      <c r="IV105" s="24"/>
    </row>
    <row r="106" spans="1:256" s="28" customFormat="1" ht="50.65" customHeight="1">
      <c r="A106" s="26"/>
      <c r="B106" s="26"/>
      <c r="C106" s="26" t="s">
        <v>37</v>
      </c>
      <c r="D106" s="27" t="s">
        <v>38</v>
      </c>
      <c r="E106" s="21">
        <v>807000</v>
      </c>
      <c r="F106" s="22"/>
      <c r="IU106" s="24"/>
      <c r="IV106" s="24"/>
    </row>
    <row r="107" spans="1:256" s="28" customFormat="1" ht="41.85" customHeight="1">
      <c r="A107" s="26"/>
      <c r="B107" s="26"/>
      <c r="C107" s="26" t="s">
        <v>119</v>
      </c>
      <c r="D107" s="27" t="s">
        <v>120</v>
      </c>
      <c r="E107" s="21">
        <v>10000</v>
      </c>
      <c r="F107" s="22"/>
      <c r="IU107" s="24"/>
      <c r="IV107" s="24"/>
    </row>
    <row r="108" spans="1:256" s="28" customFormat="1" ht="52.15" customHeight="1">
      <c r="A108" s="26"/>
      <c r="B108" s="26" t="s">
        <v>121</v>
      </c>
      <c r="C108" s="26"/>
      <c r="D108" s="27" t="s">
        <v>122</v>
      </c>
      <c r="E108" s="29">
        <f>SUBTOTAL(9,E110:E111)</f>
        <v>20000</v>
      </c>
      <c r="F108" s="22"/>
      <c r="IU108" s="24"/>
      <c r="IV108" s="24"/>
    </row>
    <row r="109" spans="1:256" s="23" customFormat="1" ht="44.1" customHeight="1">
      <c r="A109" s="19"/>
      <c r="B109" s="19"/>
      <c r="C109" s="19"/>
      <c r="D109" s="25" t="s">
        <v>16</v>
      </c>
      <c r="E109" s="21">
        <v>0</v>
      </c>
      <c r="F109" s="22"/>
      <c r="IU109" s="24"/>
      <c r="IV109" s="24"/>
    </row>
    <row r="110" spans="1:256" s="28" customFormat="1" ht="53.65" customHeight="1">
      <c r="A110" s="26"/>
      <c r="B110" s="26"/>
      <c r="C110" s="26" t="s">
        <v>37</v>
      </c>
      <c r="D110" s="27" t="s">
        <v>38</v>
      </c>
      <c r="E110" s="21">
        <v>6000</v>
      </c>
      <c r="F110" s="22"/>
      <c r="IU110" s="24"/>
      <c r="IV110" s="24"/>
    </row>
    <row r="111" spans="1:256" s="28" customFormat="1" ht="40.35" customHeight="1">
      <c r="A111" s="26"/>
      <c r="B111" s="26"/>
      <c r="C111" s="26" t="s">
        <v>111</v>
      </c>
      <c r="D111" s="27" t="s">
        <v>112</v>
      </c>
      <c r="E111" s="21">
        <v>14000</v>
      </c>
      <c r="F111" s="22"/>
      <c r="IU111" s="24"/>
      <c r="IV111" s="24"/>
    </row>
    <row r="112" spans="1:256" s="28" customFormat="1" ht="30" customHeight="1">
      <c r="A112" s="26"/>
      <c r="B112" s="26" t="s">
        <v>123</v>
      </c>
      <c r="C112" s="26"/>
      <c r="D112" s="27" t="s">
        <v>124</v>
      </c>
      <c r="E112" s="29">
        <f>SUBTOTAL(9,E114)</f>
        <v>139000</v>
      </c>
      <c r="F112" s="22"/>
      <c r="IU112" s="24"/>
      <c r="IV112" s="24"/>
    </row>
    <row r="113" spans="1:256" s="23" customFormat="1" ht="44.1" customHeight="1">
      <c r="A113" s="19"/>
      <c r="B113" s="19"/>
      <c r="C113" s="19"/>
      <c r="D113" s="25" t="s">
        <v>16</v>
      </c>
      <c r="E113" s="21">
        <v>0</v>
      </c>
      <c r="F113" s="22"/>
      <c r="IU113" s="24"/>
      <c r="IV113" s="24"/>
    </row>
    <row r="114" spans="1:256" s="28" customFormat="1" ht="42.6" customHeight="1">
      <c r="A114" s="26"/>
      <c r="B114" s="26"/>
      <c r="C114" s="26" t="s">
        <v>111</v>
      </c>
      <c r="D114" s="27" t="s">
        <v>112</v>
      </c>
      <c r="E114" s="21">
        <v>139000</v>
      </c>
      <c r="F114" s="22"/>
      <c r="IU114" s="24"/>
      <c r="IV114" s="24"/>
    </row>
    <row r="115" spans="1:256" s="28" customFormat="1" ht="15" customHeight="1">
      <c r="A115" s="26"/>
      <c r="B115" s="26" t="s">
        <v>125</v>
      </c>
      <c r="C115" s="26"/>
      <c r="D115" s="27" t="s">
        <v>126</v>
      </c>
      <c r="E115" s="29">
        <f>SUBTOTAL(9,E117)</f>
        <v>129000</v>
      </c>
      <c r="F115" s="22"/>
      <c r="IU115" s="24"/>
      <c r="IV115" s="24"/>
    </row>
    <row r="116" spans="1:256" s="23" customFormat="1" ht="44.1" customHeight="1">
      <c r="A116" s="19"/>
      <c r="B116" s="19"/>
      <c r="C116" s="19"/>
      <c r="D116" s="25" t="s">
        <v>16</v>
      </c>
      <c r="E116" s="21">
        <v>0</v>
      </c>
      <c r="F116" s="22"/>
      <c r="IU116" s="24"/>
      <c r="IV116" s="24"/>
    </row>
    <row r="117" spans="1:256" s="28" customFormat="1" ht="40.35" customHeight="1">
      <c r="A117" s="26"/>
      <c r="B117" s="26"/>
      <c r="C117" s="26" t="s">
        <v>111</v>
      </c>
      <c r="D117" s="27" t="s">
        <v>112</v>
      </c>
      <c r="E117" s="21">
        <v>129000</v>
      </c>
      <c r="F117" s="22"/>
      <c r="IU117" s="24"/>
      <c r="IV117" s="24"/>
    </row>
    <row r="118" spans="1:256" s="28" customFormat="1" ht="12">
      <c r="A118" s="26"/>
      <c r="B118" s="26" t="s">
        <v>127</v>
      </c>
      <c r="C118" s="26"/>
      <c r="D118" s="27" t="s">
        <v>128</v>
      </c>
      <c r="E118" s="29">
        <f>SUBTOTAL(9,E120)</f>
        <v>82000</v>
      </c>
      <c r="F118" s="22"/>
      <c r="IU118" s="24"/>
      <c r="IV118" s="24"/>
    </row>
    <row r="119" spans="1:256" s="23" customFormat="1" ht="44.1" customHeight="1">
      <c r="A119" s="19"/>
      <c r="B119" s="19"/>
      <c r="C119" s="19"/>
      <c r="D119" s="25" t="s">
        <v>16</v>
      </c>
      <c r="E119" s="21">
        <v>0</v>
      </c>
      <c r="F119" s="22"/>
      <c r="IU119" s="24"/>
      <c r="IV119" s="24"/>
    </row>
    <row r="120" spans="1:256" s="28" customFormat="1" ht="41.85" customHeight="1">
      <c r="A120" s="26"/>
      <c r="B120" s="26"/>
      <c r="C120" s="26" t="s">
        <v>111</v>
      </c>
      <c r="D120" s="27" t="s">
        <v>112</v>
      </c>
      <c r="E120" s="21">
        <v>82000</v>
      </c>
      <c r="F120" s="22"/>
      <c r="IU120" s="24"/>
      <c r="IV120" s="24"/>
    </row>
    <row r="121" spans="1:256" s="28" customFormat="1" ht="15" customHeight="1">
      <c r="A121" s="26"/>
      <c r="B121" s="26" t="s">
        <v>129</v>
      </c>
      <c r="C121" s="26"/>
      <c r="D121" s="27" t="s">
        <v>44</v>
      </c>
      <c r="E121" s="29">
        <f>SUBTOTAL(9,E123:E124)</f>
        <v>48100</v>
      </c>
      <c r="F121" s="22"/>
      <c r="IU121" s="24"/>
      <c r="IV121" s="24"/>
    </row>
    <row r="122" spans="1:256" s="23" customFormat="1" ht="44.1" customHeight="1">
      <c r="A122" s="19"/>
      <c r="B122" s="19"/>
      <c r="C122" s="19"/>
      <c r="D122" s="25" t="s">
        <v>16</v>
      </c>
      <c r="E122" s="21">
        <v>0</v>
      </c>
      <c r="F122" s="22"/>
      <c r="IU122" s="24"/>
      <c r="IV122" s="24"/>
    </row>
    <row r="123" spans="1:256" s="28" customFormat="1" ht="12">
      <c r="A123" s="26"/>
      <c r="B123" s="26"/>
      <c r="C123" s="26" t="s">
        <v>41</v>
      </c>
      <c r="D123" s="27" t="s">
        <v>42</v>
      </c>
      <c r="E123" s="21">
        <v>23100</v>
      </c>
      <c r="F123" s="22"/>
      <c r="IU123" s="24"/>
      <c r="IV123" s="24"/>
    </row>
    <row r="124" spans="1:256" s="28" customFormat="1" ht="41.1" customHeight="1">
      <c r="A124" s="26"/>
      <c r="B124" s="26"/>
      <c r="C124" s="26" t="s">
        <v>111</v>
      </c>
      <c r="D124" s="27" t="s">
        <v>112</v>
      </c>
      <c r="E124" s="21">
        <v>25000</v>
      </c>
      <c r="F124" s="22"/>
      <c r="IU124" s="24"/>
      <c r="IV124" s="24"/>
    </row>
    <row r="125" spans="1:256" s="28" customFormat="1" ht="17.850000000000001" customHeight="1">
      <c r="A125" s="26" t="s">
        <v>130</v>
      </c>
      <c r="B125" s="26"/>
      <c r="C125" s="26"/>
      <c r="D125" s="27" t="s">
        <v>131</v>
      </c>
      <c r="E125" s="21">
        <f>SUBTOTAL(9,E127)</f>
        <v>0</v>
      </c>
      <c r="F125" s="22"/>
      <c r="IU125" s="24"/>
      <c r="IV125" s="24"/>
    </row>
    <row r="126" spans="1:256" s="23" customFormat="1" ht="44.1" customHeight="1">
      <c r="A126" s="19"/>
      <c r="B126" s="19"/>
      <c r="C126" s="19"/>
      <c r="D126" s="25" t="s">
        <v>16</v>
      </c>
      <c r="E126" s="21">
        <v>242500</v>
      </c>
      <c r="F126" s="22"/>
      <c r="IU126" s="24"/>
      <c r="IV126" s="24"/>
    </row>
    <row r="127" spans="1:256" s="28" customFormat="1" ht="17.100000000000001" customHeight="1">
      <c r="A127" s="26"/>
      <c r="B127" s="26" t="s">
        <v>132</v>
      </c>
      <c r="C127" s="26"/>
      <c r="D127" s="27" t="s">
        <v>44</v>
      </c>
      <c r="E127" s="21">
        <f>SUBTOTAL(9,E129:E130)</f>
        <v>242500</v>
      </c>
      <c r="F127" s="22"/>
      <c r="IU127" s="24"/>
      <c r="IV127" s="24"/>
    </row>
    <row r="128" spans="1:256" s="23" customFormat="1" ht="44.1" customHeight="1">
      <c r="A128" s="19"/>
      <c r="B128" s="19"/>
      <c r="C128" s="19"/>
      <c r="D128" s="25" t="s">
        <v>16</v>
      </c>
      <c r="E128" s="21">
        <v>242500</v>
      </c>
      <c r="F128" s="22"/>
      <c r="IU128" s="24"/>
      <c r="IV128" s="24"/>
    </row>
    <row r="129" spans="1:256" s="28" customFormat="1" ht="52.9" customHeight="1">
      <c r="A129" s="26"/>
      <c r="B129" s="26"/>
      <c r="C129" s="26" t="s">
        <v>133</v>
      </c>
      <c r="D129" s="27" t="s">
        <v>134</v>
      </c>
      <c r="E129" s="21">
        <v>215000</v>
      </c>
      <c r="F129" s="22"/>
      <c r="IU129" s="24"/>
      <c r="IV129" s="24"/>
    </row>
    <row r="130" spans="1:256" s="28" customFormat="1" ht="49.35" customHeight="1">
      <c r="A130" s="26"/>
      <c r="B130" s="26"/>
      <c r="C130" s="26" t="s">
        <v>135</v>
      </c>
      <c r="D130" s="27" t="s">
        <v>134</v>
      </c>
      <c r="E130" s="21">
        <v>27500</v>
      </c>
      <c r="F130" s="22"/>
      <c r="IU130" s="24"/>
      <c r="IV130" s="24"/>
    </row>
    <row r="131" spans="1:256" s="28" customFormat="1" ht="15" customHeight="1">
      <c r="A131" s="26" t="s">
        <v>136</v>
      </c>
      <c r="B131" s="26"/>
      <c r="C131" s="26"/>
      <c r="D131" s="27" t="s">
        <v>137</v>
      </c>
      <c r="E131" s="21">
        <f>SUBTOTAL(9,E133,E137,E140)</f>
        <v>0</v>
      </c>
      <c r="F131" s="22"/>
      <c r="IU131" s="24"/>
      <c r="IV131" s="24"/>
    </row>
    <row r="132" spans="1:256" s="23" customFormat="1" ht="44.1" customHeight="1">
      <c r="A132" s="19"/>
      <c r="B132" s="19"/>
      <c r="C132" s="19"/>
      <c r="D132" s="25" t="s">
        <v>16</v>
      </c>
      <c r="E132" s="21">
        <v>0</v>
      </c>
      <c r="F132" s="22"/>
      <c r="IU132" s="24"/>
      <c r="IV132" s="24"/>
    </row>
    <row r="133" spans="1:256" s="28" customFormat="1" ht="28.35" customHeight="1">
      <c r="A133" s="26"/>
      <c r="B133" s="26" t="s">
        <v>138</v>
      </c>
      <c r="C133" s="26"/>
      <c r="D133" s="27" t="s">
        <v>139</v>
      </c>
      <c r="E133" s="30">
        <f>SUBTOTAL(9,E135:E136)</f>
        <v>6000</v>
      </c>
      <c r="F133" s="22"/>
      <c r="IU133" s="24"/>
      <c r="IV133" s="24"/>
    </row>
    <row r="134" spans="1:256" s="23" customFormat="1" ht="44.1" customHeight="1">
      <c r="A134" s="19"/>
      <c r="B134" s="19"/>
      <c r="C134" s="19"/>
      <c r="D134" s="25" t="s">
        <v>16</v>
      </c>
      <c r="E134" s="21">
        <v>0</v>
      </c>
      <c r="F134" s="22"/>
      <c r="IU134" s="24"/>
      <c r="IV134" s="24"/>
    </row>
    <row r="135" spans="1:256" s="28" customFormat="1" ht="28.35" customHeight="1">
      <c r="A135" s="26"/>
      <c r="B135" s="26"/>
      <c r="C135" s="26" t="s">
        <v>140</v>
      </c>
      <c r="D135" s="27" t="s">
        <v>141</v>
      </c>
      <c r="E135" s="30">
        <v>5000</v>
      </c>
      <c r="F135" s="22"/>
      <c r="IU135" s="24"/>
      <c r="IV135" s="24"/>
    </row>
    <row r="136" spans="1:256" s="28" customFormat="1" ht="15" customHeight="1">
      <c r="A136" s="26"/>
      <c r="B136" s="26"/>
      <c r="C136" s="26" t="s">
        <v>21</v>
      </c>
      <c r="D136" s="27" t="s">
        <v>22</v>
      </c>
      <c r="E136" s="21">
        <v>1000</v>
      </c>
      <c r="F136" s="22"/>
      <c r="IU136" s="24"/>
      <c r="IV136" s="24"/>
    </row>
    <row r="137" spans="1:256" s="28" customFormat="1" ht="28.35" customHeight="1">
      <c r="A137" s="26"/>
      <c r="B137" s="26" t="s">
        <v>142</v>
      </c>
      <c r="C137" s="26"/>
      <c r="D137" s="27" t="s">
        <v>143</v>
      </c>
      <c r="E137" s="21">
        <f>SUBTOTAL(9,E139)</f>
        <v>1400</v>
      </c>
      <c r="F137" s="22"/>
      <c r="IU137" s="24"/>
      <c r="IV137" s="24"/>
    </row>
    <row r="138" spans="1:256" s="23" customFormat="1" ht="44.1" customHeight="1">
      <c r="A138" s="19"/>
      <c r="B138" s="19"/>
      <c r="C138" s="19"/>
      <c r="D138" s="25" t="s">
        <v>16</v>
      </c>
      <c r="E138" s="21">
        <v>0</v>
      </c>
      <c r="F138" s="22"/>
      <c r="IU138" s="24"/>
      <c r="IV138" s="24"/>
    </row>
    <row r="139" spans="1:256" s="28" customFormat="1" ht="15" customHeight="1">
      <c r="A139" s="26"/>
      <c r="B139" s="26"/>
      <c r="C139" s="26" t="s">
        <v>144</v>
      </c>
      <c r="D139" s="27" t="s">
        <v>145</v>
      </c>
      <c r="E139" s="21">
        <v>1400</v>
      </c>
      <c r="F139" s="22"/>
      <c r="IU139" s="24"/>
      <c r="IV139" s="24"/>
    </row>
    <row r="140" spans="1:256" s="28" customFormat="1" ht="15" customHeight="1">
      <c r="A140" s="26"/>
      <c r="B140" s="26" t="s">
        <v>146</v>
      </c>
      <c r="C140" s="26"/>
      <c r="D140" s="27" t="s">
        <v>44</v>
      </c>
      <c r="E140" s="21">
        <f>SUBTOTAL(9,E142:E143)</f>
        <v>271311</v>
      </c>
      <c r="F140" s="22"/>
      <c r="IU140" s="24"/>
      <c r="IV140" s="24"/>
    </row>
    <row r="141" spans="1:256" s="23" customFormat="1" ht="44.1" customHeight="1">
      <c r="A141" s="19"/>
      <c r="B141" s="19"/>
      <c r="C141" s="19"/>
      <c r="D141" s="25" t="s">
        <v>16</v>
      </c>
      <c r="E141" s="21">
        <v>0</v>
      </c>
      <c r="F141" s="22"/>
      <c r="IU141" s="24"/>
      <c r="IV141" s="24"/>
    </row>
    <row r="142" spans="1:256" s="28" customFormat="1" ht="28.35" customHeight="1">
      <c r="A142" s="26"/>
      <c r="B142" s="26"/>
      <c r="C142" s="26" t="s">
        <v>140</v>
      </c>
      <c r="D142" s="27" t="s">
        <v>141</v>
      </c>
      <c r="E142" s="30">
        <v>6000</v>
      </c>
      <c r="F142" s="22"/>
      <c r="IU142" s="24"/>
      <c r="IV142" s="24"/>
    </row>
    <row r="143" spans="1:256" s="28" customFormat="1" ht="12">
      <c r="A143" s="26"/>
      <c r="B143" s="26"/>
      <c r="C143" s="26" t="s">
        <v>41</v>
      </c>
      <c r="D143" s="27" t="s">
        <v>42</v>
      </c>
      <c r="E143" s="21">
        <v>265311</v>
      </c>
      <c r="F143" s="22"/>
      <c r="IU143" s="24"/>
      <c r="IV143" s="24"/>
    </row>
    <row r="144" spans="1:256" s="28" customFormat="1" ht="15.75" customHeight="1">
      <c r="A144" s="26" t="s">
        <v>147</v>
      </c>
      <c r="B144" s="26"/>
      <c r="C144" s="26"/>
      <c r="D144" s="25" t="s">
        <v>148</v>
      </c>
      <c r="E144" s="21">
        <f>SUBTOTAL(9,E146,E150)</f>
        <v>0</v>
      </c>
      <c r="I144" s="31"/>
      <c r="IU144" s="24"/>
      <c r="IV144" s="24"/>
    </row>
    <row r="145" spans="1:256" s="23" customFormat="1" ht="44.1" customHeight="1">
      <c r="A145" s="19"/>
      <c r="B145" s="19"/>
      <c r="C145" s="19"/>
      <c r="D145" s="25" t="s">
        <v>16</v>
      </c>
      <c r="E145" s="21">
        <v>0</v>
      </c>
      <c r="F145" s="22"/>
      <c r="IU145" s="24"/>
      <c r="IV145" s="24"/>
    </row>
    <row r="146" spans="1:256" s="28" customFormat="1" ht="12">
      <c r="A146" s="26"/>
      <c r="B146" s="26" t="s">
        <v>149</v>
      </c>
      <c r="C146" s="26"/>
      <c r="D146" s="25" t="s">
        <v>150</v>
      </c>
      <c r="E146" s="29">
        <f>SUBTOTAL(9,E148:E149)</f>
        <v>12500</v>
      </c>
      <c r="IU146" s="24"/>
      <c r="IV146" s="24"/>
    </row>
    <row r="147" spans="1:256" s="23" customFormat="1" ht="44.1" customHeight="1">
      <c r="A147" s="19"/>
      <c r="B147" s="19"/>
      <c r="C147" s="19"/>
      <c r="D147" s="25" t="s">
        <v>16</v>
      </c>
      <c r="E147" s="21">
        <v>0</v>
      </c>
      <c r="F147" s="22"/>
      <c r="IU147" s="24"/>
      <c r="IV147" s="24"/>
    </row>
    <row r="148" spans="1:256" s="28" customFormat="1" ht="50.65" customHeight="1">
      <c r="A148" s="26"/>
      <c r="B148" s="26"/>
      <c r="C148" s="26" t="s">
        <v>23</v>
      </c>
      <c r="D148" s="25" t="s">
        <v>24</v>
      </c>
      <c r="E148" s="21">
        <v>7000</v>
      </c>
      <c r="IU148" s="24"/>
      <c r="IV148" s="24"/>
    </row>
    <row r="149" spans="1:256" s="28" customFormat="1" ht="12">
      <c r="A149" s="26"/>
      <c r="B149" s="26"/>
      <c r="C149" s="26" t="s">
        <v>41</v>
      </c>
      <c r="D149" s="27" t="s">
        <v>42</v>
      </c>
      <c r="E149" s="21">
        <v>5500</v>
      </c>
      <c r="F149" s="22"/>
      <c r="IU149" s="24"/>
      <c r="IV149" s="24"/>
    </row>
    <row r="150" spans="1:256" s="28" customFormat="1" ht="12">
      <c r="A150" s="26"/>
      <c r="B150" s="26" t="s">
        <v>151</v>
      </c>
      <c r="C150" s="26"/>
      <c r="D150" s="27" t="s">
        <v>152</v>
      </c>
      <c r="E150" s="21">
        <f>SUBTOTAL(9,E152)</f>
        <v>1400</v>
      </c>
      <c r="F150" s="22"/>
      <c r="IU150" s="24"/>
      <c r="IV150" s="24"/>
    </row>
    <row r="151" spans="1:256" s="23" customFormat="1" ht="44.1" customHeight="1">
      <c r="A151" s="19"/>
      <c r="B151" s="19"/>
      <c r="C151" s="19"/>
      <c r="D151" s="25" t="s">
        <v>16</v>
      </c>
      <c r="E151" s="21">
        <v>0</v>
      </c>
      <c r="F151" s="22"/>
      <c r="IU151" s="24"/>
      <c r="IV151" s="24"/>
    </row>
    <row r="152" spans="1:256" s="28" customFormat="1" ht="12">
      <c r="A152" s="26"/>
      <c r="B152" s="26"/>
      <c r="C152" s="26" t="s">
        <v>41</v>
      </c>
      <c r="D152" s="27" t="s">
        <v>42</v>
      </c>
      <c r="E152" s="21">
        <v>1400</v>
      </c>
      <c r="F152" s="22"/>
      <c r="IU152" s="24"/>
      <c r="IV152" s="24"/>
    </row>
    <row r="153" spans="1:256" s="28" customFormat="1" ht="12">
      <c r="A153" s="26" t="s">
        <v>153</v>
      </c>
      <c r="B153" s="26"/>
      <c r="C153" s="26"/>
      <c r="D153" s="27" t="s">
        <v>154</v>
      </c>
      <c r="E153" s="21">
        <f>SUBTOTAL(9,E155)</f>
        <v>0</v>
      </c>
      <c r="F153" s="22"/>
      <c r="IU153" s="24"/>
      <c r="IV153" s="24"/>
    </row>
    <row r="154" spans="1:256" s="23" customFormat="1" ht="44.1" customHeight="1">
      <c r="A154" s="19"/>
      <c r="B154" s="19"/>
      <c r="C154" s="19"/>
      <c r="D154" s="25" t="s">
        <v>16</v>
      </c>
      <c r="E154" s="21">
        <v>0</v>
      </c>
      <c r="F154" s="22"/>
      <c r="IU154" s="24"/>
      <c r="IV154" s="24"/>
    </row>
    <row r="155" spans="1:256" s="28" customFormat="1" ht="12">
      <c r="A155" s="26"/>
      <c r="B155" s="26" t="s">
        <v>155</v>
      </c>
      <c r="C155" s="26"/>
      <c r="D155" s="27" t="s">
        <v>44</v>
      </c>
      <c r="E155" s="21">
        <f>SUBTOTAL(9,E157)</f>
        <v>2300</v>
      </c>
      <c r="F155" s="22"/>
      <c r="IU155" s="24"/>
      <c r="IV155" s="24"/>
    </row>
    <row r="156" spans="1:256" s="23" customFormat="1" ht="44.1" customHeight="1">
      <c r="A156" s="19"/>
      <c r="B156" s="19"/>
      <c r="C156" s="19"/>
      <c r="D156" s="25" t="s">
        <v>16</v>
      </c>
      <c r="E156" s="21">
        <v>0</v>
      </c>
      <c r="F156" s="22"/>
      <c r="IU156" s="24"/>
      <c r="IV156" s="24"/>
    </row>
    <row r="157" spans="1:256" s="28" customFormat="1" ht="12">
      <c r="A157" s="26"/>
      <c r="B157" s="26"/>
      <c r="C157" s="26" t="s">
        <v>41</v>
      </c>
      <c r="D157" s="27" t="s">
        <v>42</v>
      </c>
      <c r="E157" s="21">
        <v>2300</v>
      </c>
      <c r="F157" s="22"/>
      <c r="IU157" s="24"/>
      <c r="IV157" s="24"/>
    </row>
    <row r="158" spans="1:256" s="34" customFormat="1" ht="12">
      <c r="A158" s="136" t="s">
        <v>156</v>
      </c>
      <c r="B158" s="136"/>
      <c r="C158" s="136"/>
      <c r="D158" s="136"/>
      <c r="E158" s="32">
        <f>SUBTOTAL(9,E10,E18,E23,E34,E39,E48,E84,E89,E102,E125,E131,E144,E153)</f>
        <v>0</v>
      </c>
      <c r="F158" s="33"/>
      <c r="IU158" s="35"/>
      <c r="IV158" s="35"/>
    </row>
    <row r="159" spans="1:256" s="23" customFormat="1" ht="44.1" customHeight="1">
      <c r="A159" s="19"/>
      <c r="B159" s="19"/>
      <c r="C159" s="19"/>
      <c r="D159" s="25" t="s">
        <v>16</v>
      </c>
      <c r="E159" s="21">
        <v>242500</v>
      </c>
      <c r="F159" s="22"/>
      <c r="IU159" s="24"/>
      <c r="IV159" s="24"/>
    </row>
    <row r="160" spans="1:256" s="28" customFormat="1" ht="12" customHeight="1">
      <c r="A160" s="36"/>
      <c r="B160" s="36"/>
      <c r="C160" s="36"/>
      <c r="D160" s="37"/>
      <c r="E160" s="38"/>
      <c r="IU160" s="24"/>
      <c r="IV160" s="24"/>
    </row>
    <row r="161" spans="1:256" s="28" customFormat="1" ht="12" customHeight="1">
      <c r="A161" s="36"/>
      <c r="B161" s="36"/>
      <c r="C161" s="36"/>
      <c r="D161" s="37"/>
      <c r="E161" s="38"/>
      <c r="IU161" s="24"/>
      <c r="IV161" s="24"/>
    </row>
    <row r="162" spans="1:256" s="14" customFormat="1" ht="12.75" customHeight="1">
      <c r="A162" s="129" t="s">
        <v>157</v>
      </c>
      <c r="B162" s="129"/>
      <c r="C162" s="129"/>
      <c r="D162" s="129"/>
      <c r="E162" s="129"/>
      <c r="IU162" s="18"/>
      <c r="IV162" s="18"/>
    </row>
    <row r="163" spans="1:256" s="23" customFormat="1" ht="15" customHeight="1">
      <c r="A163" s="19" t="s">
        <v>14</v>
      </c>
      <c r="B163" s="19"/>
      <c r="C163" s="19"/>
      <c r="D163" s="20" t="s">
        <v>15</v>
      </c>
      <c r="E163" s="21">
        <f>SUBTOTAL(9,E165)</f>
        <v>0</v>
      </c>
      <c r="F163" s="22"/>
      <c r="IU163" s="24"/>
      <c r="IV163" s="24"/>
    </row>
    <row r="164" spans="1:256" s="23" customFormat="1" ht="44.1" customHeight="1">
      <c r="A164" s="19"/>
      <c r="B164" s="19"/>
      <c r="C164" s="19"/>
      <c r="D164" s="25" t="s">
        <v>16</v>
      </c>
      <c r="E164" s="21">
        <v>0</v>
      </c>
      <c r="F164" s="22"/>
      <c r="IU164" s="24"/>
      <c r="IV164" s="24"/>
    </row>
    <row r="165" spans="1:256" s="23" customFormat="1" ht="15" customHeight="1">
      <c r="A165" s="19"/>
      <c r="B165" s="19" t="s">
        <v>17</v>
      </c>
      <c r="C165" s="19"/>
      <c r="D165" s="25" t="s">
        <v>18</v>
      </c>
      <c r="E165" s="21">
        <f>SUBTOTAL(9,E167:E168)</f>
        <v>500000</v>
      </c>
      <c r="F165" s="22"/>
      <c r="IU165" s="24"/>
      <c r="IV165" s="24"/>
    </row>
    <row r="166" spans="1:256" s="23" customFormat="1" ht="44.1" customHeight="1">
      <c r="A166" s="19"/>
      <c r="B166" s="19"/>
      <c r="C166" s="19"/>
      <c r="D166" s="25" t="s">
        <v>16</v>
      </c>
      <c r="E166" s="21">
        <v>0</v>
      </c>
      <c r="F166" s="22"/>
      <c r="IU166" s="24"/>
      <c r="IV166" s="24"/>
    </row>
    <row r="167" spans="1:256" s="23" customFormat="1" ht="36">
      <c r="A167" s="19"/>
      <c r="B167" s="19"/>
      <c r="C167" s="19" t="s">
        <v>158</v>
      </c>
      <c r="D167" s="25" t="s">
        <v>159</v>
      </c>
      <c r="E167" s="21">
        <v>40000</v>
      </c>
      <c r="F167" s="22"/>
      <c r="IU167" s="24"/>
      <c r="IV167" s="24"/>
    </row>
    <row r="168" spans="1:256" s="23" customFormat="1" ht="24">
      <c r="A168" s="19"/>
      <c r="B168" s="19"/>
      <c r="C168" s="19" t="s">
        <v>160</v>
      </c>
      <c r="D168" s="25" t="s">
        <v>161</v>
      </c>
      <c r="E168" s="21">
        <v>460000</v>
      </c>
      <c r="F168" s="22"/>
      <c r="IU168" s="24"/>
      <c r="IV168" s="24"/>
    </row>
    <row r="169" spans="1:256" s="28" customFormat="1" ht="15" customHeight="1">
      <c r="A169" s="26" t="s">
        <v>136</v>
      </c>
      <c r="B169" s="26"/>
      <c r="C169" s="26"/>
      <c r="D169" s="27" t="s">
        <v>137</v>
      </c>
      <c r="E169" s="21">
        <f>SUM(E171)</f>
        <v>33026</v>
      </c>
      <c r="F169" s="22"/>
      <c r="IU169" s="24"/>
      <c r="IV169" s="24"/>
    </row>
    <row r="170" spans="1:256" s="23" customFormat="1" ht="44.1" customHeight="1">
      <c r="A170" s="19"/>
      <c r="B170" s="19"/>
      <c r="C170" s="19"/>
      <c r="D170" s="25" t="s">
        <v>16</v>
      </c>
      <c r="E170" s="21">
        <v>0</v>
      </c>
      <c r="F170" s="22"/>
      <c r="IU170" s="24"/>
      <c r="IV170" s="24"/>
    </row>
    <row r="171" spans="1:256" s="28" customFormat="1" ht="15" customHeight="1">
      <c r="A171" s="26"/>
      <c r="B171" s="26" t="s">
        <v>146</v>
      </c>
      <c r="C171" s="26"/>
      <c r="D171" s="27" t="s">
        <v>44</v>
      </c>
      <c r="E171" s="21">
        <f>SUM(E173:E174)</f>
        <v>33026</v>
      </c>
      <c r="F171" s="22"/>
      <c r="IU171" s="24"/>
      <c r="IV171" s="24"/>
    </row>
    <row r="172" spans="1:256" s="23" customFormat="1" ht="44.1" customHeight="1">
      <c r="A172" s="19"/>
      <c r="B172" s="19"/>
      <c r="C172" s="19"/>
      <c r="D172" s="25" t="s">
        <v>16</v>
      </c>
      <c r="E172" s="21">
        <v>0</v>
      </c>
      <c r="F172" s="22"/>
      <c r="IU172" s="24"/>
      <c r="IV172" s="24"/>
    </row>
    <row r="173" spans="1:256" s="28" customFormat="1" ht="51.4" customHeight="1">
      <c r="A173" s="26"/>
      <c r="B173" s="26"/>
      <c r="C173" s="26" t="s">
        <v>162</v>
      </c>
      <c r="D173" s="27" t="s">
        <v>163</v>
      </c>
      <c r="E173" s="30">
        <v>24555</v>
      </c>
      <c r="F173" s="22"/>
      <c r="IU173" s="24"/>
      <c r="IV173" s="24"/>
    </row>
    <row r="174" spans="1:256" s="28" customFormat="1" ht="60">
      <c r="A174" s="26"/>
      <c r="B174" s="26"/>
      <c r="C174" s="26" t="s">
        <v>164</v>
      </c>
      <c r="D174" s="27" t="s">
        <v>165</v>
      </c>
      <c r="E174" s="21">
        <v>8471</v>
      </c>
      <c r="F174" s="22"/>
      <c r="IU174" s="24"/>
      <c r="IV174" s="24"/>
    </row>
    <row r="175" spans="1:256" s="34" customFormat="1" ht="12">
      <c r="A175" s="136" t="s">
        <v>166</v>
      </c>
      <c r="B175" s="136"/>
      <c r="C175" s="136"/>
      <c r="D175" s="136"/>
      <c r="E175" s="32">
        <f>SUM(E163,E169)</f>
        <v>33026</v>
      </c>
      <c r="F175" s="33"/>
      <c r="IU175" s="35"/>
      <c r="IV175" s="35"/>
    </row>
    <row r="176" spans="1:256" s="23" customFormat="1" ht="44.1" customHeight="1">
      <c r="A176" s="19"/>
      <c r="B176" s="19"/>
      <c r="C176" s="19"/>
      <c r="D176" s="25" t="s">
        <v>16</v>
      </c>
      <c r="E176" s="21">
        <v>0</v>
      </c>
      <c r="F176" s="22"/>
      <c r="IU176" s="24"/>
      <c r="IV176" s="24"/>
    </row>
    <row r="177" spans="1:256" s="18" customFormat="1">
      <c r="A177" s="39"/>
      <c r="B177" s="39"/>
      <c r="C177" s="39"/>
      <c r="D177" s="40"/>
      <c r="E177" s="41"/>
      <c r="IU177" s="42"/>
      <c r="IV177" s="42"/>
    </row>
    <row r="178" spans="1:256" s="18" customFormat="1">
      <c r="A178" s="39"/>
      <c r="B178" s="39"/>
      <c r="C178" s="39"/>
      <c r="D178" s="40"/>
      <c r="E178" s="41"/>
      <c r="IU178" s="42"/>
      <c r="IV178" s="42"/>
    </row>
    <row r="179" spans="1:256" s="44" customFormat="1">
      <c r="A179" s="129" t="s">
        <v>167</v>
      </c>
      <c r="B179" s="129"/>
      <c r="C179" s="129"/>
      <c r="D179" s="129"/>
      <c r="E179" s="43">
        <f>SUM(E175,E158)</f>
        <v>33026</v>
      </c>
    </row>
    <row r="180" spans="1:256" s="23" customFormat="1" ht="44.1" customHeight="1">
      <c r="A180" s="19"/>
      <c r="B180" s="19"/>
      <c r="C180" s="19"/>
      <c r="D180" s="25" t="s">
        <v>16</v>
      </c>
      <c r="E180" s="21">
        <v>242500</v>
      </c>
      <c r="F180" s="22"/>
      <c r="IU180" s="24"/>
      <c r="IV180" s="24"/>
    </row>
    <row r="181" spans="1:256" s="18" customFormat="1">
      <c r="A181" s="39"/>
      <c r="B181" s="39"/>
      <c r="C181" s="39"/>
      <c r="D181" s="40"/>
      <c r="E181" s="41"/>
      <c r="IU181" s="42"/>
      <c r="IV181" s="42"/>
    </row>
    <row r="182" spans="1:256" s="18" customFormat="1">
      <c r="A182" s="39"/>
      <c r="B182" s="39"/>
      <c r="C182" s="39"/>
      <c r="D182" s="40"/>
      <c r="E182" s="41"/>
      <c r="IU182" s="42"/>
      <c r="IV182" s="42"/>
    </row>
    <row r="183" spans="1:256" s="18" customFormat="1">
      <c r="A183" s="39"/>
      <c r="B183" s="39"/>
      <c r="C183" s="39"/>
      <c r="D183" s="40"/>
      <c r="E183" s="41"/>
      <c r="IU183" s="42"/>
      <c r="IV183" s="42"/>
    </row>
    <row r="184" spans="1:256" s="18" customFormat="1">
      <c r="A184" s="39"/>
      <c r="B184" s="39"/>
      <c r="C184" s="39"/>
      <c r="D184" s="40"/>
      <c r="E184" s="41"/>
      <c r="IU184" s="42"/>
      <c r="IV184" s="42"/>
    </row>
    <row r="185" spans="1:256" s="18" customFormat="1">
      <c r="A185" s="39"/>
      <c r="B185" s="39"/>
      <c r="C185" s="39"/>
      <c r="D185" s="40"/>
      <c r="E185" s="41"/>
      <c r="IU185" s="42"/>
      <c r="IV185" s="42"/>
    </row>
    <row r="186" spans="1:256" s="18" customFormat="1">
      <c r="A186" s="39"/>
      <c r="B186" s="39"/>
      <c r="C186" s="39"/>
      <c r="D186" s="40"/>
      <c r="E186" s="41"/>
      <c r="IU186" s="42"/>
      <c r="IV186" s="42"/>
    </row>
    <row r="187" spans="1:256" s="18" customFormat="1">
      <c r="A187" s="39"/>
      <c r="B187" s="39"/>
      <c r="C187" s="39"/>
      <c r="D187" s="40"/>
      <c r="E187" s="41"/>
      <c r="IU187" s="42"/>
      <c r="IV187" s="42"/>
    </row>
    <row r="188" spans="1:256" s="18" customFormat="1">
      <c r="A188" s="39"/>
      <c r="B188" s="39"/>
      <c r="C188" s="39"/>
      <c r="D188" s="40"/>
      <c r="E188" s="41"/>
      <c r="IU188" s="42"/>
      <c r="IV188" s="42"/>
    </row>
    <row r="189" spans="1:256" s="18" customFormat="1">
      <c r="A189" s="39"/>
      <c r="B189" s="39"/>
      <c r="C189" s="39"/>
      <c r="D189" s="40"/>
      <c r="E189" s="41"/>
      <c r="IU189" s="42"/>
      <c r="IV189" s="42"/>
    </row>
    <row r="190" spans="1:256" s="18" customFormat="1">
      <c r="A190" s="39"/>
      <c r="B190" s="39"/>
      <c r="C190" s="39"/>
      <c r="D190" s="40"/>
      <c r="E190" s="41"/>
      <c r="IU190" s="42"/>
      <c r="IV190" s="42"/>
    </row>
    <row r="191" spans="1:256" s="18" customFormat="1">
      <c r="A191" s="39"/>
      <c r="B191" s="39"/>
      <c r="C191" s="39"/>
      <c r="D191" s="40"/>
      <c r="E191" s="41"/>
      <c r="IU191" s="42"/>
      <c r="IV191" s="42"/>
    </row>
    <row r="192" spans="1:256" s="18" customFormat="1">
      <c r="A192" s="39"/>
      <c r="B192" s="39"/>
      <c r="C192" s="39"/>
      <c r="D192" s="40"/>
      <c r="E192" s="41"/>
      <c r="IU192" s="42"/>
      <c r="IV192" s="42"/>
    </row>
    <row r="193" spans="1:256" s="18" customFormat="1">
      <c r="A193" s="39"/>
      <c r="B193" s="39"/>
      <c r="C193" s="39"/>
      <c r="D193" s="40"/>
      <c r="E193" s="41"/>
      <c r="IU193" s="42"/>
      <c r="IV193" s="42"/>
    </row>
    <row r="194" spans="1:256" s="18" customFormat="1">
      <c r="A194" s="39"/>
      <c r="B194" s="39"/>
      <c r="C194" s="39"/>
      <c r="D194" s="40"/>
      <c r="E194" s="41"/>
      <c r="IU194" s="42"/>
      <c r="IV194" s="42"/>
    </row>
    <row r="195" spans="1:256" s="18" customFormat="1">
      <c r="A195" s="39"/>
      <c r="B195" s="39"/>
      <c r="C195" s="39"/>
      <c r="D195" s="40"/>
      <c r="E195" s="41"/>
      <c r="IU195" s="42"/>
      <c r="IV195" s="42"/>
    </row>
    <row r="196" spans="1:256" s="18" customFormat="1">
      <c r="A196" s="39"/>
      <c r="B196" s="39"/>
      <c r="C196" s="39"/>
      <c r="D196" s="40"/>
      <c r="E196" s="41"/>
      <c r="IU196" s="42"/>
      <c r="IV196" s="42"/>
    </row>
    <row r="197" spans="1:256" s="18" customFormat="1">
      <c r="A197" s="39"/>
      <c r="B197" s="39"/>
      <c r="C197" s="39"/>
      <c r="D197" s="40"/>
      <c r="E197" s="41"/>
      <c r="IU197" s="42"/>
      <c r="IV197" s="42"/>
    </row>
    <row r="198" spans="1:256" s="18" customFormat="1">
      <c r="A198" s="39"/>
      <c r="B198" s="39"/>
      <c r="C198" s="39"/>
      <c r="D198" s="40"/>
      <c r="E198" s="41"/>
      <c r="IU198" s="42"/>
      <c r="IV198" s="42"/>
    </row>
    <row r="199" spans="1:256" s="18" customFormat="1">
      <c r="A199" s="39"/>
      <c r="B199" s="39"/>
      <c r="C199" s="39"/>
      <c r="D199" s="40"/>
      <c r="E199" s="41"/>
      <c r="IU199" s="42"/>
      <c r="IV199" s="42"/>
    </row>
    <row r="200" spans="1:256" s="18" customFormat="1">
      <c r="A200" s="39"/>
      <c r="B200" s="39"/>
      <c r="C200" s="39"/>
      <c r="D200" s="40"/>
      <c r="E200" s="41"/>
      <c r="IU200" s="42"/>
      <c r="IV200" s="42"/>
    </row>
    <row r="201" spans="1:256" s="18" customFormat="1">
      <c r="A201" s="39"/>
      <c r="B201" s="39"/>
      <c r="C201" s="39"/>
      <c r="D201" s="40"/>
      <c r="E201" s="41"/>
      <c r="IU201" s="42"/>
      <c r="IV201" s="42"/>
    </row>
    <row r="202" spans="1:256" s="18" customFormat="1">
      <c r="A202" s="39"/>
      <c r="B202" s="39"/>
      <c r="C202" s="39"/>
      <c r="D202" s="40"/>
      <c r="E202" s="41"/>
      <c r="IU202" s="42"/>
      <c r="IV202" s="42"/>
    </row>
    <row r="203" spans="1:256" s="18" customFormat="1">
      <c r="A203" s="39"/>
      <c r="B203" s="39"/>
      <c r="C203" s="39"/>
      <c r="D203" s="40"/>
      <c r="E203" s="41"/>
      <c r="IU203" s="42"/>
      <c r="IV203" s="42"/>
    </row>
    <row r="204" spans="1:256" s="18" customFormat="1">
      <c r="A204" s="39"/>
      <c r="B204" s="39"/>
      <c r="C204" s="39"/>
      <c r="D204" s="40"/>
      <c r="E204" s="41"/>
      <c r="IU204" s="42"/>
      <c r="IV204" s="42"/>
    </row>
    <row r="205" spans="1:256" s="18" customFormat="1">
      <c r="A205" s="39"/>
      <c r="B205" s="39"/>
      <c r="C205" s="39"/>
      <c r="D205" s="40"/>
      <c r="E205" s="41"/>
      <c r="IU205" s="42"/>
      <c r="IV205" s="42"/>
    </row>
    <row r="206" spans="1:256" s="18" customFormat="1">
      <c r="A206" s="39"/>
      <c r="B206" s="39"/>
      <c r="C206" s="39"/>
      <c r="D206" s="40"/>
      <c r="E206" s="41"/>
      <c r="IU206" s="42"/>
      <c r="IV206" s="42"/>
    </row>
    <row r="207" spans="1:256" s="18" customFormat="1">
      <c r="A207" s="39"/>
      <c r="B207" s="39"/>
      <c r="C207" s="39"/>
      <c r="D207" s="40"/>
      <c r="E207" s="41"/>
      <c r="IU207" s="42"/>
      <c r="IV207" s="42"/>
    </row>
    <row r="208" spans="1:256" s="18" customFormat="1">
      <c r="A208" s="39"/>
      <c r="B208" s="39"/>
      <c r="C208" s="39"/>
      <c r="D208" s="40"/>
      <c r="E208" s="41"/>
      <c r="IU208" s="42"/>
      <c r="IV208" s="42"/>
    </row>
    <row r="209" spans="1:256" s="18" customFormat="1">
      <c r="A209" s="39"/>
      <c r="B209" s="39"/>
      <c r="C209" s="39"/>
      <c r="D209" s="40"/>
      <c r="E209" s="41"/>
      <c r="IU209" s="42"/>
      <c r="IV209" s="42"/>
    </row>
    <row r="210" spans="1:256" s="18" customFormat="1">
      <c r="A210" s="39"/>
      <c r="B210" s="39"/>
      <c r="C210" s="39"/>
      <c r="D210" s="40"/>
      <c r="E210" s="41"/>
      <c r="IU210" s="42"/>
      <c r="IV210" s="42"/>
    </row>
    <row r="211" spans="1:256" s="18" customFormat="1">
      <c r="A211" s="39"/>
      <c r="B211" s="39"/>
      <c r="C211" s="39"/>
      <c r="D211" s="40"/>
      <c r="E211" s="41"/>
      <c r="IU211" s="42"/>
      <c r="IV211" s="42"/>
    </row>
    <row r="212" spans="1:256" s="18" customFormat="1">
      <c r="A212" s="39"/>
      <c r="B212" s="39"/>
      <c r="C212" s="39"/>
      <c r="D212" s="40"/>
      <c r="E212" s="41"/>
      <c r="IU212" s="42"/>
      <c r="IV212" s="42"/>
    </row>
    <row r="213" spans="1:256" s="18" customFormat="1">
      <c r="A213" s="39"/>
      <c r="B213" s="39"/>
      <c r="C213" s="39"/>
      <c r="D213" s="40"/>
      <c r="E213" s="41"/>
      <c r="IU213" s="42"/>
      <c r="IV213" s="42"/>
    </row>
    <row r="214" spans="1:256" s="18" customFormat="1">
      <c r="A214" s="39"/>
      <c r="B214" s="39"/>
      <c r="C214" s="39"/>
      <c r="D214" s="40"/>
      <c r="E214" s="41"/>
      <c r="IU214" s="42"/>
      <c r="IV214" s="42"/>
    </row>
    <row r="215" spans="1:256" s="18" customFormat="1">
      <c r="A215" s="39"/>
      <c r="B215" s="39"/>
      <c r="C215" s="39"/>
      <c r="D215" s="40"/>
      <c r="E215" s="41"/>
      <c r="IU215" s="42"/>
      <c r="IV215" s="42"/>
    </row>
    <row r="216" spans="1:256" s="18" customFormat="1">
      <c r="A216" s="39"/>
      <c r="B216" s="39"/>
      <c r="C216" s="39"/>
      <c r="D216" s="40"/>
      <c r="E216" s="41"/>
      <c r="IU216" s="42"/>
      <c r="IV216" s="42"/>
    </row>
    <row r="217" spans="1:256" s="18" customFormat="1">
      <c r="A217" s="39"/>
      <c r="B217" s="39"/>
      <c r="C217" s="39"/>
      <c r="D217" s="40"/>
      <c r="E217" s="41"/>
      <c r="IU217" s="42"/>
      <c r="IV217" s="42"/>
    </row>
    <row r="218" spans="1:256" s="18" customFormat="1">
      <c r="A218" s="39"/>
      <c r="B218" s="39"/>
      <c r="C218" s="39"/>
      <c r="D218" s="40"/>
      <c r="E218" s="41"/>
      <c r="IU218" s="42"/>
      <c r="IV218" s="42"/>
    </row>
    <row r="219" spans="1:256" s="18" customFormat="1">
      <c r="A219" s="39"/>
      <c r="B219" s="39"/>
      <c r="C219" s="39"/>
      <c r="D219" s="40"/>
      <c r="E219" s="41"/>
      <c r="IU219" s="42"/>
      <c r="IV219" s="42"/>
    </row>
    <row r="220" spans="1:256" s="18" customFormat="1">
      <c r="A220" s="39"/>
      <c r="B220" s="39"/>
      <c r="C220" s="39"/>
      <c r="D220" s="40"/>
      <c r="E220" s="41"/>
      <c r="IU220" s="42"/>
      <c r="IV220" s="42"/>
    </row>
    <row r="221" spans="1:256" s="18" customFormat="1">
      <c r="A221" s="39"/>
      <c r="B221" s="39"/>
      <c r="C221" s="39"/>
      <c r="D221" s="40"/>
      <c r="E221" s="41"/>
      <c r="IU221" s="42"/>
      <c r="IV221" s="42"/>
    </row>
    <row r="222" spans="1:256" s="18" customFormat="1">
      <c r="A222" s="39"/>
      <c r="B222" s="39"/>
      <c r="C222" s="39"/>
      <c r="D222" s="40"/>
      <c r="E222" s="45"/>
      <c r="IU222" s="42"/>
      <c r="IV222" s="42"/>
    </row>
    <row r="223" spans="1:256" s="18" customFormat="1">
      <c r="A223" s="39"/>
      <c r="B223" s="39"/>
      <c r="C223" s="39"/>
      <c r="D223" s="40"/>
      <c r="E223" s="45"/>
      <c r="IU223" s="42"/>
      <c r="IV223" s="42"/>
    </row>
    <row r="224" spans="1:256" s="18" customFormat="1">
      <c r="A224" s="39"/>
      <c r="B224" s="39"/>
      <c r="C224" s="39"/>
      <c r="D224" s="40"/>
      <c r="E224" s="45"/>
      <c r="IU224" s="42"/>
      <c r="IV224" s="42"/>
    </row>
    <row r="225" spans="1:256" s="18" customFormat="1">
      <c r="A225" s="39"/>
      <c r="B225" s="39"/>
      <c r="C225" s="39"/>
      <c r="D225" s="40"/>
      <c r="E225" s="45"/>
      <c r="IU225" s="42"/>
      <c r="IV225" s="42"/>
    </row>
    <row r="226" spans="1:256" s="18" customFormat="1">
      <c r="A226" s="39"/>
      <c r="B226" s="39"/>
      <c r="C226" s="39"/>
      <c r="D226" s="40"/>
      <c r="E226" s="45"/>
      <c r="IU226" s="42"/>
      <c r="IV226" s="42"/>
    </row>
    <row r="227" spans="1:256" s="18" customFormat="1">
      <c r="A227" s="39"/>
      <c r="B227" s="39"/>
      <c r="C227" s="39"/>
      <c r="D227" s="40"/>
      <c r="E227" s="45"/>
      <c r="IU227" s="42"/>
      <c r="IV227" s="42"/>
    </row>
    <row r="228" spans="1:256" s="18" customFormat="1">
      <c r="A228" s="39"/>
      <c r="B228" s="39"/>
      <c r="C228" s="39"/>
      <c r="D228" s="40"/>
      <c r="E228" s="45"/>
      <c r="IU228" s="42"/>
      <c r="IV228" s="42"/>
    </row>
    <row r="229" spans="1:256" s="18" customFormat="1">
      <c r="A229" s="39"/>
      <c r="B229" s="39"/>
      <c r="C229" s="39"/>
      <c r="D229" s="40"/>
      <c r="E229" s="45"/>
      <c r="IU229" s="42"/>
      <c r="IV229" s="42"/>
    </row>
    <row r="230" spans="1:256" s="18" customFormat="1">
      <c r="A230" s="39"/>
      <c r="B230" s="39"/>
      <c r="C230" s="39"/>
      <c r="D230" s="40"/>
      <c r="E230" s="45"/>
      <c r="IU230" s="42"/>
      <c r="IV230" s="42"/>
    </row>
    <row r="231" spans="1:256" s="18" customFormat="1">
      <c r="A231" s="39"/>
      <c r="B231" s="39"/>
      <c r="C231" s="39"/>
      <c r="D231" s="40"/>
      <c r="E231" s="45"/>
      <c r="IU231" s="42"/>
      <c r="IV231" s="42"/>
    </row>
    <row r="232" spans="1:256" s="18" customFormat="1">
      <c r="A232" s="39"/>
      <c r="B232" s="39"/>
      <c r="C232" s="39"/>
      <c r="D232" s="40"/>
      <c r="E232" s="45"/>
      <c r="IU232" s="42"/>
      <c r="IV232" s="42"/>
    </row>
    <row r="233" spans="1:256" s="18" customFormat="1">
      <c r="A233" s="39"/>
      <c r="B233" s="39"/>
      <c r="C233" s="39"/>
      <c r="D233" s="40"/>
      <c r="E233" s="45"/>
      <c r="IU233" s="42"/>
      <c r="IV233" s="42"/>
    </row>
    <row r="234" spans="1:256" s="18" customFormat="1">
      <c r="A234" s="39"/>
      <c r="B234" s="39"/>
      <c r="C234" s="39"/>
      <c r="D234" s="40"/>
      <c r="E234" s="45"/>
      <c r="IU234" s="42"/>
      <c r="IV234" s="42"/>
    </row>
    <row r="235" spans="1:256" s="18" customFormat="1">
      <c r="A235" s="39"/>
      <c r="B235" s="39"/>
      <c r="C235" s="39"/>
      <c r="D235" s="40"/>
      <c r="E235" s="45"/>
      <c r="IU235" s="42"/>
      <c r="IV235" s="42"/>
    </row>
    <row r="236" spans="1:256" s="18" customFormat="1">
      <c r="A236" s="39"/>
      <c r="B236" s="39"/>
      <c r="C236" s="39"/>
      <c r="D236" s="40"/>
      <c r="E236" s="45"/>
      <c r="IU236" s="42"/>
      <c r="IV236" s="42"/>
    </row>
    <row r="237" spans="1:256" s="18" customFormat="1">
      <c r="A237" s="39"/>
      <c r="B237" s="39"/>
      <c r="C237" s="39"/>
      <c r="D237" s="40"/>
      <c r="E237" s="45"/>
      <c r="IU237" s="42"/>
      <c r="IV237" s="42"/>
    </row>
    <row r="238" spans="1:256" s="18" customFormat="1">
      <c r="A238" s="39"/>
      <c r="B238" s="39"/>
      <c r="C238" s="39"/>
      <c r="D238" s="40"/>
      <c r="E238" s="45"/>
      <c r="IU238" s="42"/>
      <c r="IV238" s="42"/>
    </row>
    <row r="239" spans="1:256" s="18" customFormat="1">
      <c r="A239" s="39"/>
      <c r="B239" s="39"/>
      <c r="C239" s="39"/>
      <c r="D239" s="40"/>
      <c r="E239" s="45"/>
      <c r="IU239" s="42"/>
      <c r="IV239" s="42"/>
    </row>
    <row r="240" spans="1:256" s="18" customFormat="1">
      <c r="A240" s="39"/>
      <c r="B240" s="39"/>
      <c r="C240" s="39"/>
      <c r="D240" s="40"/>
      <c r="E240" s="45"/>
      <c r="IU240" s="42"/>
      <c r="IV240" s="42"/>
    </row>
    <row r="241" spans="1:256" s="18" customFormat="1">
      <c r="A241" s="39"/>
      <c r="B241" s="39"/>
      <c r="C241" s="39"/>
      <c r="D241" s="40"/>
      <c r="E241" s="45"/>
      <c r="IU241" s="42"/>
      <c r="IV241" s="42"/>
    </row>
    <row r="242" spans="1:256" s="18" customFormat="1">
      <c r="A242" s="39"/>
      <c r="B242" s="39"/>
      <c r="C242" s="39"/>
      <c r="D242" s="40"/>
      <c r="E242" s="45"/>
      <c r="IU242" s="42"/>
      <c r="IV242" s="42"/>
    </row>
    <row r="243" spans="1:256" s="18" customFormat="1">
      <c r="A243" s="39"/>
      <c r="B243" s="39"/>
      <c r="C243" s="39"/>
      <c r="D243" s="40"/>
      <c r="E243" s="45"/>
      <c r="IU243" s="42"/>
      <c r="IV243" s="42"/>
    </row>
    <row r="244" spans="1:256" s="18" customFormat="1">
      <c r="A244" s="39"/>
      <c r="B244" s="39"/>
      <c r="C244" s="39"/>
      <c r="D244" s="40"/>
      <c r="E244" s="45"/>
      <c r="IU244" s="42"/>
      <c r="IV244" s="42"/>
    </row>
    <row r="245" spans="1:256" s="18" customFormat="1">
      <c r="A245" s="39"/>
      <c r="B245" s="39"/>
      <c r="C245" s="39"/>
      <c r="D245" s="40"/>
      <c r="E245" s="45"/>
      <c r="IU245" s="42"/>
      <c r="IV245" s="42"/>
    </row>
  </sheetData>
  <autoFilter ref="A6:E159"/>
  <mergeCells count="11">
    <mergeCell ref="A179:D179"/>
    <mergeCell ref="A4:E4"/>
    <mergeCell ref="A6:A7"/>
    <mergeCell ref="B6:B7"/>
    <mergeCell ref="C6:C7"/>
    <mergeCell ref="D6:D7"/>
    <mergeCell ref="E6:E7"/>
    <mergeCell ref="A9:E9"/>
    <mergeCell ref="A158:D158"/>
    <mergeCell ref="A162:E162"/>
    <mergeCell ref="A175:D175"/>
  </mergeCells>
  <printOptions horizontalCentered="1"/>
  <pageMargins left="0.59027777777777779" right="0.59027777777777779" top="0.78749999999999998" bottom="0.78749999999999998" header="0.51180555555555562" footer="0"/>
  <pageSetup paperSize="9" scale="92" orientation="portrait" useFirstPageNumber="1" horizontalDpi="300" verticalDpi="300"/>
  <headerFooter alignWithMargins="0">
    <oddFooter>&amp;L&amp;8&amp;P</oddFooter>
  </headerFooter>
  <rowBreaks count="1" manualBreakCount="1">
    <brk id="1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245"/>
  <sheetViews>
    <sheetView topLeftCell="A166" workbookViewId="0">
      <selection activeCell="I188" sqref="I188"/>
    </sheetView>
  </sheetViews>
  <sheetFormatPr defaultRowHeight="12.75"/>
  <cols>
    <col min="1" max="1" width="8.85546875" style="2" customWidth="1"/>
    <col min="2" max="2" width="15.7109375" style="2" customWidth="1"/>
    <col min="3" max="3" width="10.42578125" style="2" customWidth="1"/>
    <col min="4" max="4" width="46.140625" style="3" customWidth="1"/>
    <col min="5" max="5" width="16.28515625" style="4" customWidth="1"/>
    <col min="6" max="6" width="14.85546875" style="5" customWidth="1"/>
    <col min="7" max="254" width="9" style="5" customWidth="1"/>
  </cols>
  <sheetData>
    <row r="1" spans="1:256" s="9" customFormat="1" ht="17.850000000000001" customHeight="1">
      <c r="A1" s="6"/>
      <c r="B1" s="6"/>
      <c r="C1" s="6"/>
      <c r="D1" s="7" t="s">
        <v>6</v>
      </c>
      <c r="E1" s="8"/>
      <c r="IU1"/>
      <c r="IV1"/>
    </row>
    <row r="2" spans="1:256" s="9" customFormat="1" ht="14.25">
      <c r="A2" s="6"/>
      <c r="B2" s="6"/>
      <c r="C2" s="6"/>
      <c r="D2" s="7"/>
      <c r="E2" s="8"/>
      <c r="IU2"/>
      <c r="IV2"/>
    </row>
    <row r="3" spans="1:256" s="9" customFormat="1" ht="14.25">
      <c r="A3" s="6"/>
      <c r="B3" s="6"/>
      <c r="C3" s="6"/>
      <c r="D3" s="10"/>
      <c r="E3" s="8"/>
      <c r="IU3"/>
      <c r="IV3"/>
    </row>
    <row r="4" spans="1:256" s="9" customFormat="1" ht="14.25">
      <c r="A4" s="130" t="s">
        <v>7</v>
      </c>
      <c r="B4" s="130"/>
      <c r="C4" s="130"/>
      <c r="D4" s="130"/>
      <c r="E4" s="130"/>
      <c r="IU4"/>
      <c r="IV4"/>
    </row>
    <row r="5" spans="1:256" s="9" customFormat="1" ht="14.25">
      <c r="A5" s="11"/>
      <c r="B5" s="6"/>
      <c r="C5" s="6"/>
      <c r="D5" s="11"/>
      <c r="E5" s="12"/>
      <c r="IU5"/>
      <c r="IV5"/>
    </row>
    <row r="6" spans="1:256" s="14" customFormat="1" ht="19.5" customHeight="1">
      <c r="A6" s="131" t="s">
        <v>8</v>
      </c>
      <c r="B6" s="132" t="s">
        <v>9</v>
      </c>
      <c r="C6" s="133" t="s">
        <v>10</v>
      </c>
      <c r="D6" s="134" t="s">
        <v>11</v>
      </c>
      <c r="E6" s="135" t="s">
        <v>12</v>
      </c>
      <c r="IU6"/>
      <c r="IV6"/>
    </row>
    <row r="7" spans="1:256" s="14" customFormat="1" ht="14.85" customHeight="1">
      <c r="A7" s="131"/>
      <c r="B7" s="132"/>
      <c r="C7" s="132"/>
      <c r="D7" s="134"/>
      <c r="E7" s="135"/>
      <c r="IU7"/>
      <c r="IV7"/>
    </row>
    <row r="8" spans="1:256" s="14" customFormat="1" ht="12.75" customHeight="1">
      <c r="A8" s="15">
        <v>1</v>
      </c>
      <c r="B8" s="16">
        <v>2</v>
      </c>
      <c r="C8" s="16">
        <v>3</v>
      </c>
      <c r="D8" s="17">
        <v>4</v>
      </c>
      <c r="E8" s="17">
        <v>5</v>
      </c>
      <c r="IU8" s="18"/>
      <c r="IV8" s="18"/>
    </row>
    <row r="9" spans="1:256" s="14" customFormat="1" ht="12.75" customHeight="1">
      <c r="A9" s="129" t="s">
        <v>13</v>
      </c>
      <c r="B9" s="129"/>
      <c r="C9" s="129"/>
      <c r="D9" s="129"/>
      <c r="E9" s="129"/>
      <c r="IU9" s="18"/>
      <c r="IV9" s="18"/>
    </row>
    <row r="10" spans="1:256" s="23" customFormat="1" ht="15" customHeight="1">
      <c r="A10" s="19" t="s">
        <v>14</v>
      </c>
      <c r="B10" s="19"/>
      <c r="C10" s="19"/>
      <c r="D10" s="20" t="s">
        <v>15</v>
      </c>
      <c r="E10" s="21">
        <f>SUBTOTAL(9,E12)</f>
        <v>0</v>
      </c>
      <c r="F10" s="22"/>
      <c r="IU10" s="24"/>
      <c r="IV10" s="24"/>
    </row>
    <row r="11" spans="1:256" s="23" customFormat="1" ht="44.1" customHeight="1">
      <c r="A11" s="19"/>
      <c r="B11" s="19"/>
      <c r="C11" s="19"/>
      <c r="D11" s="25" t="s">
        <v>16</v>
      </c>
      <c r="E11" s="21">
        <v>0</v>
      </c>
      <c r="F11" s="22"/>
      <c r="IU11" s="24"/>
      <c r="IV11" s="24"/>
    </row>
    <row r="12" spans="1:256" s="23" customFormat="1" ht="15" customHeight="1">
      <c r="A12" s="19"/>
      <c r="B12" s="19" t="s">
        <v>17</v>
      </c>
      <c r="C12" s="19"/>
      <c r="D12" s="25" t="s">
        <v>18</v>
      </c>
      <c r="E12" s="21">
        <f>SUBTOTAL(9,E14:E17)</f>
        <v>133200</v>
      </c>
      <c r="F12" s="22"/>
      <c r="IU12" s="24"/>
      <c r="IV12" s="24"/>
    </row>
    <row r="13" spans="1:256" s="23" customFormat="1" ht="44.1" customHeight="1">
      <c r="A13" s="19"/>
      <c r="B13" s="19"/>
      <c r="C13" s="19"/>
      <c r="D13" s="25" t="s">
        <v>16</v>
      </c>
      <c r="E13" s="21">
        <v>0</v>
      </c>
      <c r="F13" s="22"/>
      <c r="IU13" s="24"/>
      <c r="IV13" s="24"/>
    </row>
    <row r="14" spans="1:256" s="23" customFormat="1" ht="24">
      <c r="A14" s="19"/>
      <c r="B14" s="19"/>
      <c r="C14" s="19" t="s">
        <v>19</v>
      </c>
      <c r="D14" s="25" t="s">
        <v>20</v>
      </c>
      <c r="E14" s="21">
        <v>20000</v>
      </c>
      <c r="F14" s="22"/>
      <c r="IU14" s="24"/>
      <c r="IV14" s="24"/>
    </row>
    <row r="15" spans="1:256" s="23" customFormat="1" ht="12">
      <c r="A15" s="19"/>
      <c r="B15" s="19"/>
      <c r="C15" s="19" t="s">
        <v>21</v>
      </c>
      <c r="D15" s="25" t="s">
        <v>22</v>
      </c>
      <c r="E15" s="21">
        <v>3200</v>
      </c>
      <c r="F15" s="22"/>
      <c r="IU15" s="24"/>
      <c r="IV15" s="24"/>
    </row>
    <row r="16" spans="1:256" s="23" customFormat="1" ht="49.9" customHeight="1">
      <c r="A16" s="19"/>
      <c r="B16" s="19"/>
      <c r="C16" s="19" t="s">
        <v>23</v>
      </c>
      <c r="D16" s="25" t="s">
        <v>24</v>
      </c>
      <c r="E16" s="21">
        <v>98000</v>
      </c>
      <c r="F16" s="22"/>
      <c r="IU16" s="24"/>
      <c r="IV16" s="24"/>
    </row>
    <row r="17" spans="1:256" s="23" customFormat="1" ht="17.100000000000001" customHeight="1">
      <c r="A17" s="19"/>
      <c r="B17" s="19"/>
      <c r="C17" s="19" t="s">
        <v>25</v>
      </c>
      <c r="D17" s="25" t="s">
        <v>26</v>
      </c>
      <c r="E17" s="21">
        <v>12000</v>
      </c>
      <c r="F17" s="22"/>
      <c r="IU17" s="24"/>
      <c r="IV17" s="24"/>
    </row>
    <row r="18" spans="1:256" s="23" customFormat="1" ht="15" customHeight="1">
      <c r="A18" s="19" t="s">
        <v>27</v>
      </c>
      <c r="B18" s="19"/>
      <c r="C18" s="19"/>
      <c r="D18" s="25" t="s">
        <v>28</v>
      </c>
      <c r="E18" s="21">
        <f>SUBTOTAL(9,E20)</f>
        <v>0</v>
      </c>
      <c r="F18" s="22"/>
      <c r="IU18" s="24"/>
      <c r="IV18" s="24"/>
    </row>
    <row r="19" spans="1:256" s="23" customFormat="1" ht="44.1" customHeight="1">
      <c r="A19" s="19"/>
      <c r="B19" s="19"/>
      <c r="C19" s="19"/>
      <c r="D19" s="25" t="s">
        <v>16</v>
      </c>
      <c r="E19" s="21">
        <v>0</v>
      </c>
      <c r="F19" s="22"/>
      <c r="IU19" s="24"/>
      <c r="IV19" s="24"/>
    </row>
    <row r="20" spans="1:256" s="23" customFormat="1" ht="12">
      <c r="A20" s="19"/>
      <c r="B20" s="19" t="s">
        <v>29</v>
      </c>
      <c r="C20" s="19"/>
      <c r="D20" s="25" t="s">
        <v>30</v>
      </c>
      <c r="E20" s="21">
        <f>SUBTOTAL(9,E22)</f>
        <v>6000</v>
      </c>
      <c r="F20" s="22"/>
      <c r="IU20" s="24"/>
      <c r="IV20" s="24"/>
    </row>
    <row r="21" spans="1:256" s="23" customFormat="1" ht="44.1" customHeight="1">
      <c r="A21" s="19"/>
      <c r="B21" s="19"/>
      <c r="C21" s="19"/>
      <c r="D21" s="25" t="s">
        <v>16</v>
      </c>
      <c r="E21" s="21">
        <v>0</v>
      </c>
      <c r="F21" s="22"/>
      <c r="IU21" s="24"/>
      <c r="IV21" s="24"/>
    </row>
    <row r="22" spans="1:256" s="23" customFormat="1" ht="18.600000000000001" customHeight="1">
      <c r="A22" s="19"/>
      <c r="B22" s="19"/>
      <c r="C22" s="19" t="s">
        <v>31</v>
      </c>
      <c r="D22" s="25" t="s">
        <v>32</v>
      </c>
      <c r="E22" s="21">
        <v>6000</v>
      </c>
      <c r="F22" s="22"/>
      <c r="IU22" s="24"/>
      <c r="IV22" s="24"/>
    </row>
    <row r="23" spans="1:256" s="28" customFormat="1" ht="15" customHeight="1">
      <c r="A23" s="26" t="s">
        <v>33</v>
      </c>
      <c r="B23" s="26"/>
      <c r="C23" s="26"/>
      <c r="D23" s="27" t="s">
        <v>34</v>
      </c>
      <c r="E23" s="21">
        <f>SUBTOTAL(9,E25,E28,E32)</f>
        <v>0</v>
      </c>
      <c r="F23" s="22"/>
      <c r="IU23" s="24"/>
      <c r="IV23" s="24"/>
    </row>
    <row r="24" spans="1:256" s="23" customFormat="1" ht="44.1" customHeight="1">
      <c r="A24" s="19"/>
      <c r="B24" s="19"/>
      <c r="C24" s="19"/>
      <c r="D24" s="25" t="s">
        <v>16</v>
      </c>
      <c r="E24" s="21">
        <v>0</v>
      </c>
      <c r="F24" s="22"/>
      <c r="IU24" s="24"/>
      <c r="IV24" s="24"/>
    </row>
    <row r="25" spans="1:256" s="28" customFormat="1" ht="12">
      <c r="A25" s="26"/>
      <c r="B25" s="26" t="s">
        <v>35</v>
      </c>
      <c r="C25" s="26"/>
      <c r="D25" s="27" t="s">
        <v>36</v>
      </c>
      <c r="E25" s="29">
        <f>SUBTOTAL(9,E27)</f>
        <v>21800</v>
      </c>
      <c r="F25" s="22"/>
      <c r="IU25" s="24"/>
      <c r="IV25" s="24"/>
    </row>
    <row r="26" spans="1:256" s="23" customFormat="1" ht="44.1" customHeight="1">
      <c r="A26" s="19"/>
      <c r="B26" s="19"/>
      <c r="C26" s="19"/>
      <c r="D26" s="25" t="s">
        <v>16</v>
      </c>
      <c r="E26" s="21">
        <v>0</v>
      </c>
      <c r="F26" s="22"/>
      <c r="IU26" s="24"/>
      <c r="IV26" s="24"/>
    </row>
    <row r="27" spans="1:256" s="28" customFormat="1" ht="50.65" customHeight="1">
      <c r="A27" s="26"/>
      <c r="B27" s="26"/>
      <c r="C27" s="26" t="s">
        <v>37</v>
      </c>
      <c r="D27" s="27" t="s">
        <v>38</v>
      </c>
      <c r="E27" s="21">
        <v>21800</v>
      </c>
      <c r="F27" s="22"/>
      <c r="IU27" s="24"/>
      <c r="IV27" s="24"/>
    </row>
    <row r="28" spans="1:256" s="28" customFormat="1" ht="16.350000000000001" customHeight="1">
      <c r="A28" s="26"/>
      <c r="B28" s="26" t="s">
        <v>39</v>
      </c>
      <c r="C28" s="26"/>
      <c r="D28" s="27" t="s">
        <v>40</v>
      </c>
      <c r="E28" s="21">
        <f>SUBTOTAL(9,E30:E31)</f>
        <v>40690</v>
      </c>
      <c r="F28" s="22"/>
      <c r="IU28" s="24"/>
      <c r="IV28" s="24"/>
    </row>
    <row r="29" spans="1:256" s="23" customFormat="1" ht="44.1" customHeight="1">
      <c r="A29" s="19"/>
      <c r="B29" s="19"/>
      <c r="C29" s="19"/>
      <c r="D29" s="25" t="s">
        <v>16</v>
      </c>
      <c r="E29" s="21">
        <v>0</v>
      </c>
      <c r="F29" s="22"/>
      <c r="IU29" s="24"/>
      <c r="IV29" s="24"/>
    </row>
    <row r="30" spans="1:256" s="28" customFormat="1" ht="17.850000000000001" customHeight="1">
      <c r="A30" s="26"/>
      <c r="B30" s="26"/>
      <c r="C30" s="26" t="s">
        <v>31</v>
      </c>
      <c r="D30" s="25" t="s">
        <v>32</v>
      </c>
      <c r="E30" s="21">
        <v>3000</v>
      </c>
      <c r="F30" s="22"/>
      <c r="IU30" s="24"/>
      <c r="IV30" s="24"/>
    </row>
    <row r="31" spans="1:256" s="28" customFormat="1" ht="17.100000000000001" customHeight="1">
      <c r="A31" s="26"/>
      <c r="B31" s="26"/>
      <c r="C31" s="26" t="s">
        <v>41</v>
      </c>
      <c r="D31" s="27" t="s">
        <v>42</v>
      </c>
      <c r="E31" s="21">
        <v>37690</v>
      </c>
      <c r="F31" s="22"/>
      <c r="IU31" s="24"/>
      <c r="IV31" s="24"/>
    </row>
    <row r="32" spans="1:256" s="28" customFormat="1" ht="17.100000000000001" customHeight="1">
      <c r="A32" s="26"/>
      <c r="B32" s="26" t="s">
        <v>43</v>
      </c>
      <c r="C32" s="26"/>
      <c r="D32" s="27" t="s">
        <v>44</v>
      </c>
      <c r="E32" s="21">
        <f>SUBTOTAL(9,E33)</f>
        <v>300000</v>
      </c>
      <c r="F32" s="22"/>
      <c r="IU32" s="24"/>
      <c r="IV32" s="24"/>
    </row>
    <row r="33" spans="1:256" s="28" customFormat="1" ht="17.100000000000001" customHeight="1">
      <c r="A33" s="26"/>
      <c r="B33" s="26"/>
      <c r="C33" s="26" t="s">
        <v>41</v>
      </c>
      <c r="D33" s="27" t="s">
        <v>42</v>
      </c>
      <c r="E33" s="21">
        <v>300000</v>
      </c>
      <c r="F33" s="22"/>
      <c r="IU33" s="24"/>
      <c r="IV33" s="24"/>
    </row>
    <row r="34" spans="1:256" s="28" customFormat="1" ht="30" customHeight="1">
      <c r="A34" s="26" t="s">
        <v>45</v>
      </c>
      <c r="B34" s="26"/>
      <c r="C34" s="26"/>
      <c r="D34" s="27" t="s">
        <v>46</v>
      </c>
      <c r="E34" s="21">
        <f>SUBTOTAL(9,E36)</f>
        <v>0</v>
      </c>
      <c r="F34" s="22"/>
      <c r="IU34" s="24"/>
      <c r="IV34" s="24"/>
    </row>
    <row r="35" spans="1:256" s="23" customFormat="1" ht="44.1" customHeight="1">
      <c r="A35" s="19"/>
      <c r="B35" s="19"/>
      <c r="C35" s="19"/>
      <c r="D35" s="25" t="s">
        <v>16</v>
      </c>
      <c r="E35" s="21">
        <v>0</v>
      </c>
      <c r="F35" s="22"/>
      <c r="IU35" s="24"/>
      <c r="IV35" s="24"/>
    </row>
    <row r="36" spans="1:256" s="28" customFormat="1" ht="30" customHeight="1">
      <c r="A36" s="26"/>
      <c r="B36" s="26" t="s">
        <v>47</v>
      </c>
      <c r="C36" s="26"/>
      <c r="D36" s="27" t="s">
        <v>48</v>
      </c>
      <c r="E36" s="29">
        <f>SUBTOTAL(9,E38)</f>
        <v>900</v>
      </c>
      <c r="F36" s="22"/>
      <c r="IU36" s="24"/>
      <c r="IV36" s="24"/>
    </row>
    <row r="37" spans="1:256" s="23" customFormat="1" ht="44.1" customHeight="1">
      <c r="A37" s="19"/>
      <c r="B37" s="19"/>
      <c r="C37" s="19"/>
      <c r="D37" s="25" t="s">
        <v>16</v>
      </c>
      <c r="E37" s="21">
        <v>0</v>
      </c>
      <c r="F37" s="22"/>
      <c r="IU37" s="24"/>
      <c r="IV37" s="24"/>
    </row>
    <row r="38" spans="1:256" s="28" customFormat="1" ht="54.4" customHeight="1">
      <c r="A38" s="26"/>
      <c r="B38" s="26"/>
      <c r="C38" s="26" t="s">
        <v>37</v>
      </c>
      <c r="D38" s="27" t="s">
        <v>38</v>
      </c>
      <c r="E38" s="21">
        <v>900</v>
      </c>
      <c r="F38" s="22"/>
      <c r="IU38" s="24"/>
      <c r="IV38" s="24"/>
    </row>
    <row r="39" spans="1:256" s="28" customFormat="1" ht="17.850000000000001" customHeight="1">
      <c r="A39" s="26" t="s">
        <v>49</v>
      </c>
      <c r="B39" s="26"/>
      <c r="C39" s="26"/>
      <c r="D39" s="27" t="s">
        <v>50</v>
      </c>
      <c r="E39" s="21">
        <f>SUBTOTAL(9,E41,E44)</f>
        <v>0</v>
      </c>
      <c r="F39" s="22"/>
      <c r="IU39" s="24"/>
      <c r="IV39" s="24"/>
    </row>
    <row r="40" spans="1:256" s="23" customFormat="1" ht="44.1" customHeight="1">
      <c r="A40" s="19"/>
      <c r="B40" s="19"/>
      <c r="C40" s="19"/>
      <c r="D40" s="25" t="s">
        <v>16</v>
      </c>
      <c r="E40" s="21">
        <v>0</v>
      </c>
      <c r="F40" s="22"/>
      <c r="IU40" s="24"/>
      <c r="IV40" s="24"/>
    </row>
    <row r="41" spans="1:256" s="28" customFormat="1" ht="16.350000000000001" customHeight="1">
      <c r="A41" s="26"/>
      <c r="B41" s="26" t="s">
        <v>51</v>
      </c>
      <c r="C41" s="26"/>
      <c r="D41" s="27" t="s">
        <v>52</v>
      </c>
      <c r="E41" s="21">
        <f>SUBTOTAL(9,E43)</f>
        <v>3500</v>
      </c>
      <c r="F41" s="22"/>
      <c r="IU41" s="24"/>
      <c r="IV41" s="24"/>
    </row>
    <row r="42" spans="1:256" s="23" customFormat="1" ht="44.1" customHeight="1">
      <c r="A42" s="19"/>
      <c r="B42" s="19"/>
      <c r="C42" s="19"/>
      <c r="D42" s="25" t="s">
        <v>16</v>
      </c>
      <c r="E42" s="21">
        <v>0</v>
      </c>
      <c r="F42" s="22"/>
      <c r="IU42" s="24"/>
      <c r="IV42" s="24"/>
    </row>
    <row r="43" spans="1:256" s="28" customFormat="1" ht="17.100000000000001" customHeight="1">
      <c r="A43" s="26"/>
      <c r="B43" s="26"/>
      <c r="C43" s="26" t="s">
        <v>41</v>
      </c>
      <c r="D43" s="27" t="s">
        <v>42</v>
      </c>
      <c r="E43" s="21">
        <v>3500</v>
      </c>
      <c r="F43" s="22"/>
      <c r="IU43" s="24"/>
      <c r="IV43" s="24"/>
    </row>
    <row r="44" spans="1:256" s="28" customFormat="1" ht="15.6" customHeight="1">
      <c r="A44" s="26"/>
      <c r="B44" s="26" t="s">
        <v>53</v>
      </c>
      <c r="C44" s="26"/>
      <c r="D44" s="27" t="s">
        <v>54</v>
      </c>
      <c r="E44" s="21">
        <f>SUBTOTAL(9,E46:E47)</f>
        <v>10350</v>
      </c>
      <c r="F44" s="22"/>
      <c r="IU44" s="24"/>
      <c r="IV44" s="24"/>
    </row>
    <row r="45" spans="1:256" s="23" customFormat="1" ht="44.1" customHeight="1">
      <c r="A45" s="19"/>
      <c r="B45" s="19"/>
      <c r="C45" s="19"/>
      <c r="D45" s="25" t="s">
        <v>16</v>
      </c>
      <c r="E45" s="21">
        <v>0</v>
      </c>
      <c r="F45" s="22"/>
      <c r="IU45" s="24"/>
      <c r="IV45" s="24"/>
    </row>
    <row r="46" spans="1:256" s="28" customFormat="1" ht="16.350000000000001" customHeight="1">
      <c r="A46" s="26"/>
      <c r="B46" s="26"/>
      <c r="C46" s="26" t="s">
        <v>55</v>
      </c>
      <c r="D46" s="27" t="s">
        <v>56</v>
      </c>
      <c r="E46" s="21">
        <v>10000</v>
      </c>
      <c r="F46" s="22"/>
      <c r="IU46" s="24"/>
      <c r="IV46" s="24"/>
    </row>
    <row r="47" spans="1:256" s="28" customFormat="1" ht="15.6" customHeight="1">
      <c r="A47" s="26"/>
      <c r="B47" s="26"/>
      <c r="C47" s="26" t="s">
        <v>21</v>
      </c>
      <c r="D47" s="27" t="s">
        <v>22</v>
      </c>
      <c r="E47" s="21">
        <v>350</v>
      </c>
      <c r="F47" s="22"/>
      <c r="IU47" s="24"/>
      <c r="IV47" s="24"/>
    </row>
    <row r="48" spans="1:256" s="28" customFormat="1" ht="40.35" customHeight="1">
      <c r="A48" s="26" t="s">
        <v>57</v>
      </c>
      <c r="B48" s="26"/>
      <c r="C48" s="26"/>
      <c r="D48" s="27" t="s">
        <v>58</v>
      </c>
      <c r="E48" s="21">
        <f>SUBTOTAL(9,E50,E53,E61,E71,E80)</f>
        <v>0</v>
      </c>
      <c r="F48" s="22"/>
      <c r="IU48" s="24"/>
      <c r="IV48" s="24"/>
    </row>
    <row r="49" spans="1:256" s="23" customFormat="1" ht="44.1" customHeight="1">
      <c r="A49" s="19"/>
      <c r="B49" s="19"/>
      <c r="C49" s="19"/>
      <c r="D49" s="25" t="s">
        <v>16</v>
      </c>
      <c r="E49" s="21">
        <v>0</v>
      </c>
      <c r="F49" s="22"/>
      <c r="IU49" s="24"/>
      <c r="IV49" s="24"/>
    </row>
    <row r="50" spans="1:256" s="28" customFormat="1" ht="15.6" customHeight="1">
      <c r="A50" s="26"/>
      <c r="B50" s="26" t="s">
        <v>59</v>
      </c>
      <c r="C50" s="26"/>
      <c r="D50" s="27" t="s">
        <v>60</v>
      </c>
      <c r="E50" s="21">
        <f>SUBTOTAL(9,E52)</f>
        <v>10000</v>
      </c>
      <c r="F50" s="22"/>
      <c r="IU50" s="24"/>
      <c r="IV50" s="24"/>
    </row>
    <row r="51" spans="1:256" s="23" customFormat="1" ht="44.1" customHeight="1">
      <c r="A51" s="19"/>
      <c r="B51" s="19"/>
      <c r="C51" s="19"/>
      <c r="D51" s="25" t="s">
        <v>16</v>
      </c>
      <c r="E51" s="21">
        <v>0</v>
      </c>
      <c r="F51" s="22"/>
      <c r="IU51" s="24"/>
      <c r="IV51" s="24"/>
    </row>
    <row r="52" spans="1:256" s="28" customFormat="1" ht="29.85" customHeight="1">
      <c r="A52" s="26"/>
      <c r="B52" s="26"/>
      <c r="C52" s="26" t="s">
        <v>61</v>
      </c>
      <c r="D52" s="27" t="s">
        <v>62</v>
      </c>
      <c r="E52" s="21">
        <v>10000</v>
      </c>
      <c r="F52" s="22"/>
      <c r="IU52" s="24"/>
      <c r="IV52" s="24"/>
    </row>
    <row r="53" spans="1:256" s="28" customFormat="1" ht="39.6" customHeight="1">
      <c r="A53" s="26"/>
      <c r="B53" s="26" t="s">
        <v>63</v>
      </c>
      <c r="C53" s="26"/>
      <c r="D53" s="25" t="s">
        <v>64</v>
      </c>
      <c r="E53" s="29">
        <f>SUBTOTAL(9,E55:E60)</f>
        <v>5086696</v>
      </c>
      <c r="F53" s="22"/>
      <c r="IU53" s="24"/>
      <c r="IV53" s="24"/>
    </row>
    <row r="54" spans="1:256" s="23" customFormat="1" ht="44.1" customHeight="1">
      <c r="A54" s="19"/>
      <c r="B54" s="19"/>
      <c r="C54" s="19"/>
      <c r="D54" s="25" t="s">
        <v>16</v>
      </c>
      <c r="E54" s="21">
        <v>0</v>
      </c>
      <c r="F54" s="22"/>
      <c r="IU54" s="24"/>
      <c r="IV54" s="24"/>
    </row>
    <row r="55" spans="1:256" s="28" customFormat="1" ht="12">
      <c r="A55" s="26"/>
      <c r="B55" s="26"/>
      <c r="C55" s="19" t="s">
        <v>65</v>
      </c>
      <c r="D55" s="25" t="s">
        <v>66</v>
      </c>
      <c r="E55" s="21">
        <v>4824396</v>
      </c>
      <c r="F55" s="22"/>
      <c r="IU55" s="24"/>
      <c r="IV55" s="24"/>
    </row>
    <row r="56" spans="1:256" s="28" customFormat="1" ht="12">
      <c r="A56" s="26"/>
      <c r="B56" s="26"/>
      <c r="C56" s="19" t="s">
        <v>67</v>
      </c>
      <c r="D56" s="25" t="s">
        <v>68</v>
      </c>
      <c r="E56" s="21">
        <v>30000</v>
      </c>
      <c r="F56" s="22"/>
      <c r="IU56" s="24"/>
      <c r="IV56" s="24"/>
    </row>
    <row r="57" spans="1:256" s="28" customFormat="1" ht="12">
      <c r="A57" s="26"/>
      <c r="B57" s="26"/>
      <c r="C57" s="19" t="s">
        <v>69</v>
      </c>
      <c r="D57" s="25" t="s">
        <v>70</v>
      </c>
      <c r="E57" s="21">
        <v>128400</v>
      </c>
      <c r="F57" s="22"/>
      <c r="IU57" s="24"/>
      <c r="IV57" s="24"/>
    </row>
    <row r="58" spans="1:256" s="28" customFormat="1" ht="12">
      <c r="A58" s="26"/>
      <c r="B58" s="26"/>
      <c r="C58" s="19" t="s">
        <v>71</v>
      </c>
      <c r="D58" s="25" t="s">
        <v>72</v>
      </c>
      <c r="E58" s="21">
        <v>83700</v>
      </c>
      <c r="F58" s="22"/>
      <c r="IU58" s="24"/>
      <c r="IV58" s="24"/>
    </row>
    <row r="59" spans="1:256" s="28" customFormat="1" ht="12">
      <c r="A59" s="26"/>
      <c r="B59" s="26"/>
      <c r="C59" s="19" t="s">
        <v>73</v>
      </c>
      <c r="D59" s="25" t="s">
        <v>74</v>
      </c>
      <c r="E59" s="21">
        <v>5200</v>
      </c>
      <c r="F59" s="22"/>
      <c r="IU59" s="24"/>
      <c r="IV59" s="24"/>
    </row>
    <row r="60" spans="1:256" s="28" customFormat="1" ht="17.100000000000001" customHeight="1">
      <c r="A60" s="26"/>
      <c r="B60" s="26"/>
      <c r="C60" s="19" t="s">
        <v>75</v>
      </c>
      <c r="D60" s="25" t="s">
        <v>76</v>
      </c>
      <c r="E60" s="21">
        <v>15000</v>
      </c>
      <c r="F60" s="22"/>
      <c r="IU60" s="24"/>
      <c r="IV60" s="24"/>
    </row>
    <row r="61" spans="1:256" s="28" customFormat="1" ht="47.1" customHeight="1">
      <c r="A61" s="26"/>
      <c r="B61" s="26" t="s">
        <v>77</v>
      </c>
      <c r="C61" s="19"/>
      <c r="D61" s="25" t="s">
        <v>78</v>
      </c>
      <c r="E61" s="21">
        <f>SUBTOTAL(9,E63:E70)</f>
        <v>1988631</v>
      </c>
      <c r="F61" s="22"/>
      <c r="IU61" s="24"/>
      <c r="IV61" s="24"/>
    </row>
    <row r="62" spans="1:256" s="23" customFormat="1" ht="44.1" customHeight="1">
      <c r="A62" s="19"/>
      <c r="B62" s="19"/>
      <c r="C62" s="19"/>
      <c r="D62" s="25" t="s">
        <v>16</v>
      </c>
      <c r="E62" s="21">
        <v>0</v>
      </c>
      <c r="F62" s="22"/>
      <c r="IU62" s="24"/>
      <c r="IV62" s="24"/>
    </row>
    <row r="63" spans="1:256" s="28" customFormat="1" ht="12">
      <c r="A63" s="26"/>
      <c r="B63" s="26"/>
      <c r="C63" s="19" t="s">
        <v>65</v>
      </c>
      <c r="D63" s="25" t="s">
        <v>66</v>
      </c>
      <c r="E63" s="21">
        <v>1338831</v>
      </c>
      <c r="F63" s="22"/>
      <c r="IU63" s="24"/>
      <c r="IV63" s="24"/>
    </row>
    <row r="64" spans="1:256" s="28" customFormat="1" ht="12">
      <c r="A64" s="26"/>
      <c r="B64" s="26"/>
      <c r="C64" s="19" t="s">
        <v>67</v>
      </c>
      <c r="D64" s="25" t="s">
        <v>68</v>
      </c>
      <c r="E64" s="21">
        <v>249000</v>
      </c>
      <c r="F64" s="22"/>
      <c r="IU64" s="24"/>
      <c r="IV64" s="24"/>
    </row>
    <row r="65" spans="1:256" s="28" customFormat="1" ht="12">
      <c r="A65" s="26"/>
      <c r="B65" s="26"/>
      <c r="C65" s="19" t="s">
        <v>69</v>
      </c>
      <c r="D65" s="25" t="s">
        <v>70</v>
      </c>
      <c r="E65" s="21">
        <v>2200</v>
      </c>
      <c r="F65" s="22"/>
      <c r="IU65" s="24"/>
      <c r="IV65" s="24"/>
    </row>
    <row r="66" spans="1:256" s="28" customFormat="1" ht="12">
      <c r="A66" s="26"/>
      <c r="B66" s="26"/>
      <c r="C66" s="19" t="s">
        <v>71</v>
      </c>
      <c r="D66" s="25" t="s">
        <v>72</v>
      </c>
      <c r="E66" s="21">
        <v>44300</v>
      </c>
      <c r="F66" s="22"/>
      <c r="IU66" s="24"/>
      <c r="IV66" s="24"/>
    </row>
    <row r="67" spans="1:256" s="28" customFormat="1" ht="12">
      <c r="A67" s="26"/>
      <c r="B67" s="26"/>
      <c r="C67" s="19" t="s">
        <v>79</v>
      </c>
      <c r="D67" s="25" t="s">
        <v>80</v>
      </c>
      <c r="E67" s="21">
        <v>2500</v>
      </c>
      <c r="F67" s="22"/>
      <c r="IU67" s="24"/>
      <c r="IV67" s="24"/>
    </row>
    <row r="68" spans="1:256" s="28" customFormat="1" ht="12">
      <c r="A68" s="26"/>
      <c r="B68" s="26"/>
      <c r="C68" s="19" t="s">
        <v>73</v>
      </c>
      <c r="D68" s="25" t="s">
        <v>74</v>
      </c>
      <c r="E68" s="21">
        <v>324800</v>
      </c>
      <c r="F68" s="22"/>
      <c r="IU68" s="24"/>
      <c r="IV68" s="24"/>
    </row>
    <row r="69" spans="1:256" s="28" customFormat="1" ht="12">
      <c r="A69" s="26"/>
      <c r="B69" s="26"/>
      <c r="C69" s="19" t="s">
        <v>21</v>
      </c>
      <c r="D69" s="25" t="s">
        <v>22</v>
      </c>
      <c r="E69" s="21">
        <v>7000</v>
      </c>
      <c r="F69" s="22"/>
      <c r="IU69" s="24"/>
      <c r="IV69" s="24"/>
    </row>
    <row r="70" spans="1:256" s="28" customFormat="1" ht="16.350000000000001" customHeight="1">
      <c r="A70" s="26"/>
      <c r="B70" s="26"/>
      <c r="C70" s="19" t="s">
        <v>75</v>
      </c>
      <c r="D70" s="25" t="s">
        <v>76</v>
      </c>
      <c r="E70" s="21">
        <v>20000</v>
      </c>
      <c r="F70" s="22"/>
      <c r="IU70" s="24"/>
      <c r="IV70" s="24"/>
    </row>
    <row r="71" spans="1:256" s="28" customFormat="1" ht="30" customHeight="1">
      <c r="A71" s="26"/>
      <c r="B71" s="26" t="s">
        <v>81</v>
      </c>
      <c r="C71" s="19"/>
      <c r="D71" s="25" t="s">
        <v>82</v>
      </c>
      <c r="E71" s="21">
        <f>SUBTOTAL(9,E73:E79)</f>
        <v>1381389</v>
      </c>
      <c r="F71" s="22"/>
      <c r="IU71" s="24"/>
      <c r="IV71" s="24"/>
    </row>
    <row r="72" spans="1:256" s="23" customFormat="1" ht="44.1" customHeight="1">
      <c r="A72" s="19"/>
      <c r="B72" s="19"/>
      <c r="C72" s="19"/>
      <c r="D72" s="25" t="s">
        <v>16</v>
      </c>
      <c r="E72" s="21">
        <v>0</v>
      </c>
      <c r="F72" s="22"/>
      <c r="IU72" s="24"/>
      <c r="IV72" s="24"/>
    </row>
    <row r="73" spans="1:256" s="28" customFormat="1" ht="12">
      <c r="A73" s="26"/>
      <c r="B73" s="26"/>
      <c r="C73" s="19" t="s">
        <v>83</v>
      </c>
      <c r="D73" s="25" t="s">
        <v>84</v>
      </c>
      <c r="E73" s="21">
        <v>17000</v>
      </c>
      <c r="F73" s="22"/>
      <c r="IU73" s="24"/>
      <c r="IV73" s="24"/>
    </row>
    <row r="74" spans="1:256" s="28" customFormat="1" ht="12">
      <c r="A74" s="26"/>
      <c r="B74" s="26"/>
      <c r="C74" s="19" t="s">
        <v>85</v>
      </c>
      <c r="D74" s="25" t="s">
        <v>86</v>
      </c>
      <c r="E74" s="21">
        <v>5000</v>
      </c>
      <c r="F74" s="22"/>
      <c r="IU74" s="24"/>
      <c r="IV74" s="24"/>
    </row>
    <row r="75" spans="1:256" s="28" customFormat="1" ht="12">
      <c r="A75" s="26"/>
      <c r="B75" s="26"/>
      <c r="C75" s="19" t="s">
        <v>87</v>
      </c>
      <c r="D75" s="25" t="s">
        <v>88</v>
      </c>
      <c r="E75" s="21">
        <v>2200</v>
      </c>
      <c r="F75" s="22"/>
      <c r="IU75" s="24"/>
      <c r="IV75" s="24"/>
    </row>
    <row r="76" spans="1:256" s="28" customFormat="1" ht="25.35" customHeight="1">
      <c r="A76" s="26"/>
      <c r="B76" s="26"/>
      <c r="C76" s="19" t="s">
        <v>89</v>
      </c>
      <c r="D76" s="25" t="s">
        <v>90</v>
      </c>
      <c r="E76" s="21">
        <v>70000</v>
      </c>
      <c r="F76" s="22"/>
      <c r="IU76" s="24"/>
      <c r="IV76" s="24"/>
    </row>
    <row r="77" spans="1:256" s="28" customFormat="1" ht="40.35" customHeight="1">
      <c r="A77" s="26"/>
      <c r="B77" s="26"/>
      <c r="C77" s="19" t="s">
        <v>91</v>
      </c>
      <c r="D77" s="25" t="s">
        <v>92</v>
      </c>
      <c r="E77" s="21">
        <v>1284689</v>
      </c>
      <c r="F77" s="22"/>
      <c r="IU77" s="24"/>
      <c r="IV77" s="24"/>
    </row>
    <row r="78" spans="1:256" s="28" customFormat="1" ht="15" customHeight="1">
      <c r="A78" s="26"/>
      <c r="B78" s="26"/>
      <c r="C78" s="19" t="s">
        <v>21</v>
      </c>
      <c r="D78" s="25" t="s">
        <v>22</v>
      </c>
      <c r="E78" s="21">
        <v>1000</v>
      </c>
      <c r="F78" s="22"/>
      <c r="IU78" s="24"/>
      <c r="IV78" s="24"/>
    </row>
    <row r="79" spans="1:256" s="28" customFormat="1" ht="16.350000000000001" customHeight="1">
      <c r="A79" s="26"/>
      <c r="B79" s="26"/>
      <c r="C79" s="19" t="s">
        <v>75</v>
      </c>
      <c r="D79" s="25" t="s">
        <v>76</v>
      </c>
      <c r="E79" s="21">
        <v>1500</v>
      </c>
      <c r="F79" s="22"/>
      <c r="IU79" s="24"/>
      <c r="IV79" s="24"/>
    </row>
    <row r="80" spans="1:256" s="28" customFormat="1" ht="27.6" customHeight="1">
      <c r="A80" s="26"/>
      <c r="B80" s="26" t="s">
        <v>93</v>
      </c>
      <c r="C80" s="19"/>
      <c r="D80" s="25" t="s">
        <v>94</v>
      </c>
      <c r="E80" s="21">
        <f>SUBTOTAL(9,E82:E83)</f>
        <v>4211000</v>
      </c>
      <c r="F80" s="22"/>
      <c r="IU80" s="24"/>
      <c r="IV80" s="24"/>
    </row>
    <row r="81" spans="1:256" s="23" customFormat="1" ht="44.1" customHeight="1">
      <c r="A81" s="19"/>
      <c r="B81" s="19"/>
      <c r="C81" s="19"/>
      <c r="D81" s="25" t="s">
        <v>16</v>
      </c>
      <c r="E81" s="21">
        <v>0</v>
      </c>
      <c r="F81" s="22"/>
      <c r="IU81" s="24"/>
      <c r="IV81" s="24"/>
    </row>
    <row r="82" spans="1:256" s="28" customFormat="1" ht="12">
      <c r="A82" s="26"/>
      <c r="B82" s="26"/>
      <c r="C82" s="19" t="s">
        <v>95</v>
      </c>
      <c r="D82" s="25" t="s">
        <v>96</v>
      </c>
      <c r="E82" s="21">
        <v>3911000</v>
      </c>
      <c r="F82" s="22"/>
      <c r="IU82" s="24"/>
      <c r="IV82" s="24"/>
    </row>
    <row r="83" spans="1:256" s="28" customFormat="1" ht="12">
      <c r="A83" s="26"/>
      <c r="B83" s="26"/>
      <c r="C83" s="19" t="s">
        <v>97</v>
      </c>
      <c r="D83" s="25" t="s">
        <v>98</v>
      </c>
      <c r="E83" s="21">
        <v>300000</v>
      </c>
      <c r="F83" s="22"/>
      <c r="IU83" s="24"/>
      <c r="IV83" s="24"/>
    </row>
    <row r="84" spans="1:256" s="28" customFormat="1" ht="15" customHeight="1">
      <c r="A84" s="26" t="s">
        <v>99</v>
      </c>
      <c r="B84" s="26"/>
      <c r="C84" s="26"/>
      <c r="D84" s="27" t="s">
        <v>100</v>
      </c>
      <c r="E84" s="21">
        <f>SUBTOTAL(9,E86)</f>
        <v>0</v>
      </c>
      <c r="F84" s="22"/>
      <c r="IU84" s="24"/>
      <c r="IV84" s="24"/>
    </row>
    <row r="85" spans="1:256" s="23" customFormat="1" ht="44.1" customHeight="1">
      <c r="A85" s="19"/>
      <c r="B85" s="19"/>
      <c r="C85" s="19"/>
      <c r="D85" s="25" t="s">
        <v>16</v>
      </c>
      <c r="E85" s="21">
        <v>0</v>
      </c>
      <c r="F85" s="22"/>
      <c r="IU85" s="24"/>
      <c r="IV85" s="24"/>
    </row>
    <row r="86" spans="1:256" s="28" customFormat="1" ht="26.85" customHeight="1">
      <c r="A86" s="26"/>
      <c r="B86" s="26" t="s">
        <v>101</v>
      </c>
      <c r="C86" s="26"/>
      <c r="D86" s="27" t="s">
        <v>102</v>
      </c>
      <c r="E86" s="29">
        <f>SUBTOTAL(9,E88)</f>
        <v>3578705</v>
      </c>
      <c r="F86" s="22"/>
      <c r="IU86" s="24"/>
      <c r="IV86" s="24"/>
    </row>
    <row r="87" spans="1:256" s="23" customFormat="1" ht="44.1" customHeight="1">
      <c r="A87" s="19"/>
      <c r="B87" s="19"/>
      <c r="C87" s="19"/>
      <c r="D87" s="25" t="s">
        <v>16</v>
      </c>
      <c r="E87" s="21">
        <v>0</v>
      </c>
      <c r="F87" s="22"/>
      <c r="IU87" s="24"/>
      <c r="IV87" s="24"/>
    </row>
    <row r="88" spans="1:256" s="28" customFormat="1" ht="12">
      <c r="A88" s="26"/>
      <c r="B88" s="26"/>
      <c r="C88" s="26" t="s">
        <v>103</v>
      </c>
      <c r="D88" s="27" t="s">
        <v>104</v>
      </c>
      <c r="E88" s="21">
        <v>3578705</v>
      </c>
      <c r="F88" s="22"/>
      <c r="IU88" s="24"/>
      <c r="IV88" s="24"/>
    </row>
    <row r="89" spans="1:256" s="28" customFormat="1" ht="15" customHeight="1">
      <c r="A89" s="26" t="s">
        <v>105</v>
      </c>
      <c r="B89" s="26"/>
      <c r="C89" s="26"/>
      <c r="D89" s="27" t="s">
        <v>106</v>
      </c>
      <c r="E89" s="21">
        <f>SUBTOTAL(9,E91,E96,E99)</f>
        <v>0</v>
      </c>
      <c r="F89" s="22"/>
      <c r="IU89" s="24"/>
      <c r="IV89" s="24"/>
    </row>
    <row r="90" spans="1:256" s="23" customFormat="1" ht="44.1" customHeight="1">
      <c r="A90" s="19"/>
      <c r="B90" s="19"/>
      <c r="C90" s="19"/>
      <c r="D90" s="25" t="s">
        <v>16</v>
      </c>
      <c r="E90" s="21">
        <v>0</v>
      </c>
      <c r="F90" s="22"/>
      <c r="IU90" s="24"/>
      <c r="IV90" s="24"/>
    </row>
    <row r="91" spans="1:256" s="28" customFormat="1" ht="12">
      <c r="A91" s="26"/>
      <c r="B91" s="26" t="s">
        <v>107</v>
      </c>
      <c r="C91" s="26"/>
      <c r="D91" s="27" t="s">
        <v>108</v>
      </c>
      <c r="E91" s="30">
        <f>SUBTOTAL(9,E93:E95)</f>
        <v>32554</v>
      </c>
      <c r="F91" s="22"/>
      <c r="IU91" s="24"/>
      <c r="IV91" s="24"/>
    </row>
    <row r="92" spans="1:256" s="23" customFormat="1" ht="44.1" customHeight="1">
      <c r="A92" s="19"/>
      <c r="B92" s="19"/>
      <c r="C92" s="19"/>
      <c r="D92" s="25" t="s">
        <v>16</v>
      </c>
      <c r="E92" s="21">
        <v>0</v>
      </c>
      <c r="F92" s="22"/>
      <c r="IU92" s="24"/>
      <c r="IV92" s="24"/>
    </row>
    <row r="93" spans="1:256" s="23" customFormat="1" ht="49.9" customHeight="1">
      <c r="A93" s="19"/>
      <c r="B93" s="19"/>
      <c r="C93" s="19" t="s">
        <v>23</v>
      </c>
      <c r="D93" s="25" t="s">
        <v>24</v>
      </c>
      <c r="E93" s="21">
        <v>11500</v>
      </c>
      <c r="F93" s="22"/>
      <c r="IU93" s="24"/>
      <c r="IV93" s="24"/>
    </row>
    <row r="94" spans="1:256" s="23" customFormat="1" ht="17.100000000000001" customHeight="1">
      <c r="A94" s="19"/>
      <c r="B94" s="19"/>
      <c r="C94" s="19" t="s">
        <v>25</v>
      </c>
      <c r="D94" s="25" t="s">
        <v>26</v>
      </c>
      <c r="E94" s="21">
        <v>70</v>
      </c>
      <c r="F94" s="22"/>
      <c r="IU94" s="24"/>
      <c r="IV94" s="24"/>
    </row>
    <row r="95" spans="1:256" s="28" customFormat="1" ht="15.6" customHeight="1">
      <c r="A95" s="26"/>
      <c r="B95" s="26"/>
      <c r="C95" s="26" t="s">
        <v>41</v>
      </c>
      <c r="D95" s="27" t="s">
        <v>42</v>
      </c>
      <c r="E95" s="21">
        <v>20984</v>
      </c>
      <c r="F95" s="22"/>
      <c r="IU95" s="24"/>
      <c r="IV95" s="24"/>
    </row>
    <row r="96" spans="1:256" s="28" customFormat="1" ht="12">
      <c r="A96" s="26"/>
      <c r="B96" s="26" t="s">
        <v>109</v>
      </c>
      <c r="C96" s="26"/>
      <c r="D96" s="27" t="s">
        <v>110</v>
      </c>
      <c r="E96" s="30">
        <f>SUBTOTAL(9,E98)</f>
        <v>160000</v>
      </c>
      <c r="F96" s="22"/>
      <c r="IU96" s="24"/>
      <c r="IV96" s="24"/>
    </row>
    <row r="97" spans="1:256" s="23" customFormat="1" ht="44.1" customHeight="1">
      <c r="A97" s="19"/>
      <c r="B97" s="19"/>
      <c r="C97" s="19"/>
      <c r="D97" s="25" t="s">
        <v>16</v>
      </c>
      <c r="E97" s="21">
        <v>0</v>
      </c>
      <c r="F97" s="22"/>
      <c r="IU97" s="24"/>
      <c r="IV97" s="24"/>
    </row>
    <row r="98" spans="1:256" s="28" customFormat="1" ht="36">
      <c r="A98" s="26"/>
      <c r="B98" s="26"/>
      <c r="C98" s="26" t="s">
        <v>111</v>
      </c>
      <c r="D98" s="27" t="s">
        <v>112</v>
      </c>
      <c r="E98" s="21">
        <v>160000</v>
      </c>
      <c r="F98" s="22"/>
      <c r="IU98" s="24"/>
      <c r="IV98" s="24"/>
    </row>
    <row r="99" spans="1:256" s="28" customFormat="1" ht="12">
      <c r="A99" s="26"/>
      <c r="B99" s="26" t="s">
        <v>113</v>
      </c>
      <c r="C99" s="26"/>
      <c r="D99" s="27" t="s">
        <v>114</v>
      </c>
      <c r="E99" s="30">
        <f>SUBTOTAL(9,E101)</f>
        <v>60000</v>
      </c>
      <c r="F99" s="22"/>
      <c r="IU99" s="24"/>
      <c r="IV99" s="24"/>
    </row>
    <row r="100" spans="1:256" s="23" customFormat="1" ht="44.1" customHeight="1">
      <c r="A100" s="19"/>
      <c r="B100" s="19"/>
      <c r="C100" s="19"/>
      <c r="D100" s="25" t="s">
        <v>16</v>
      </c>
      <c r="E100" s="21">
        <v>0</v>
      </c>
      <c r="F100" s="22"/>
      <c r="IU100" s="24"/>
      <c r="IV100" s="24"/>
    </row>
    <row r="101" spans="1:256" s="28" customFormat="1" ht="12">
      <c r="A101" s="26"/>
      <c r="B101" s="26"/>
      <c r="C101" s="26" t="s">
        <v>41</v>
      </c>
      <c r="D101" s="27" t="s">
        <v>42</v>
      </c>
      <c r="E101" s="21">
        <v>60000</v>
      </c>
      <c r="F101" s="22"/>
      <c r="IU101" s="24"/>
      <c r="IV101" s="24"/>
    </row>
    <row r="102" spans="1:256" s="28" customFormat="1" ht="15" customHeight="1">
      <c r="A102" s="26" t="s">
        <v>115</v>
      </c>
      <c r="B102" s="26"/>
      <c r="C102" s="26"/>
      <c r="D102" s="27" t="s">
        <v>116</v>
      </c>
      <c r="E102" s="21">
        <f>SUBTOTAL(9,E104,E108,E112,E115,E118,E121)</f>
        <v>0</v>
      </c>
      <c r="F102" s="22"/>
      <c r="IU102" s="24"/>
      <c r="IV102" s="24"/>
    </row>
    <row r="103" spans="1:256" s="23" customFormat="1" ht="44.1" customHeight="1">
      <c r="A103" s="19"/>
      <c r="B103" s="19"/>
      <c r="C103" s="19"/>
      <c r="D103" s="25" t="s">
        <v>16</v>
      </c>
      <c r="E103" s="21">
        <v>0</v>
      </c>
      <c r="F103" s="22"/>
      <c r="IU103" s="24"/>
      <c r="IV103" s="24"/>
    </row>
    <row r="104" spans="1:256" s="28" customFormat="1" ht="40.35" customHeight="1">
      <c r="A104" s="26"/>
      <c r="B104" s="26" t="s">
        <v>117</v>
      </c>
      <c r="C104" s="26"/>
      <c r="D104" s="27" t="s">
        <v>118</v>
      </c>
      <c r="E104" s="30">
        <f>SUBTOTAL(9,E106:E107)</f>
        <v>817000</v>
      </c>
      <c r="F104" s="22"/>
      <c r="IU104" s="24"/>
      <c r="IV104" s="24"/>
    </row>
    <row r="105" spans="1:256" s="23" customFormat="1" ht="44.1" customHeight="1">
      <c r="A105" s="19"/>
      <c r="B105" s="19"/>
      <c r="C105" s="19"/>
      <c r="D105" s="25" t="s">
        <v>16</v>
      </c>
      <c r="E105" s="21">
        <v>0</v>
      </c>
      <c r="F105" s="22"/>
      <c r="IU105" s="24"/>
      <c r="IV105" s="24"/>
    </row>
    <row r="106" spans="1:256" s="28" customFormat="1" ht="50.65" customHeight="1">
      <c r="A106" s="26"/>
      <c r="B106" s="26"/>
      <c r="C106" s="26" t="s">
        <v>37</v>
      </c>
      <c r="D106" s="27" t="s">
        <v>38</v>
      </c>
      <c r="E106" s="21">
        <v>807000</v>
      </c>
      <c r="F106" s="22"/>
      <c r="IU106" s="24"/>
      <c r="IV106" s="24"/>
    </row>
    <row r="107" spans="1:256" s="28" customFormat="1" ht="41.85" customHeight="1">
      <c r="A107" s="26"/>
      <c r="B107" s="26"/>
      <c r="C107" s="26" t="s">
        <v>119</v>
      </c>
      <c r="D107" s="27" t="s">
        <v>120</v>
      </c>
      <c r="E107" s="21">
        <v>10000</v>
      </c>
      <c r="F107" s="22"/>
      <c r="IU107" s="24"/>
      <c r="IV107" s="24"/>
    </row>
    <row r="108" spans="1:256" s="28" customFormat="1" ht="52.15" customHeight="1">
      <c r="A108" s="26"/>
      <c r="B108" s="26" t="s">
        <v>121</v>
      </c>
      <c r="C108" s="26"/>
      <c r="D108" s="27" t="s">
        <v>122</v>
      </c>
      <c r="E108" s="29">
        <f>SUBTOTAL(9,E110:E111)</f>
        <v>20000</v>
      </c>
      <c r="F108" s="22"/>
      <c r="IU108" s="24"/>
      <c r="IV108" s="24"/>
    </row>
    <row r="109" spans="1:256" s="23" customFormat="1" ht="44.1" customHeight="1">
      <c r="A109" s="19"/>
      <c r="B109" s="19"/>
      <c r="C109" s="19"/>
      <c r="D109" s="25" t="s">
        <v>16</v>
      </c>
      <c r="E109" s="21">
        <v>0</v>
      </c>
      <c r="F109" s="22"/>
      <c r="IU109" s="24"/>
      <c r="IV109" s="24"/>
    </row>
    <row r="110" spans="1:256" s="28" customFormat="1" ht="53.65" customHeight="1">
      <c r="A110" s="26"/>
      <c r="B110" s="26"/>
      <c r="C110" s="26" t="s">
        <v>37</v>
      </c>
      <c r="D110" s="27" t="s">
        <v>38</v>
      </c>
      <c r="E110" s="21">
        <v>6000</v>
      </c>
      <c r="F110" s="22"/>
      <c r="IU110" s="24"/>
      <c r="IV110" s="24"/>
    </row>
    <row r="111" spans="1:256" s="28" customFormat="1" ht="40.35" customHeight="1">
      <c r="A111" s="26"/>
      <c r="B111" s="26"/>
      <c r="C111" s="26" t="s">
        <v>111</v>
      </c>
      <c r="D111" s="27" t="s">
        <v>112</v>
      </c>
      <c r="E111" s="21">
        <v>14000</v>
      </c>
      <c r="F111" s="22"/>
      <c r="IU111" s="24"/>
      <c r="IV111" s="24"/>
    </row>
    <row r="112" spans="1:256" s="28" customFormat="1" ht="30" customHeight="1">
      <c r="A112" s="26"/>
      <c r="B112" s="26" t="s">
        <v>123</v>
      </c>
      <c r="C112" s="26"/>
      <c r="D112" s="27" t="s">
        <v>124</v>
      </c>
      <c r="E112" s="29">
        <f>SUBTOTAL(9,E114)</f>
        <v>139000</v>
      </c>
      <c r="F112" s="22"/>
      <c r="IU112" s="24"/>
      <c r="IV112" s="24"/>
    </row>
    <row r="113" spans="1:256" s="23" customFormat="1" ht="44.1" customHeight="1">
      <c r="A113" s="19"/>
      <c r="B113" s="19"/>
      <c r="C113" s="19"/>
      <c r="D113" s="25" t="s">
        <v>16</v>
      </c>
      <c r="E113" s="21">
        <v>0</v>
      </c>
      <c r="F113" s="22"/>
      <c r="IU113" s="24"/>
      <c r="IV113" s="24"/>
    </row>
    <row r="114" spans="1:256" s="28" customFormat="1" ht="42.6" customHeight="1">
      <c r="A114" s="26"/>
      <c r="B114" s="26"/>
      <c r="C114" s="26" t="s">
        <v>111</v>
      </c>
      <c r="D114" s="27" t="s">
        <v>112</v>
      </c>
      <c r="E114" s="21">
        <v>139000</v>
      </c>
      <c r="F114" s="22"/>
      <c r="IU114" s="24"/>
      <c r="IV114" s="24"/>
    </row>
    <row r="115" spans="1:256" s="28" customFormat="1" ht="15" customHeight="1">
      <c r="A115" s="26"/>
      <c r="B115" s="26" t="s">
        <v>125</v>
      </c>
      <c r="C115" s="26"/>
      <c r="D115" s="27" t="s">
        <v>126</v>
      </c>
      <c r="E115" s="29">
        <f>SUBTOTAL(9,E117)</f>
        <v>129000</v>
      </c>
      <c r="F115" s="22"/>
      <c r="IU115" s="24"/>
      <c r="IV115" s="24"/>
    </row>
    <row r="116" spans="1:256" s="23" customFormat="1" ht="44.1" customHeight="1">
      <c r="A116" s="19"/>
      <c r="B116" s="19"/>
      <c r="C116" s="19"/>
      <c r="D116" s="25" t="s">
        <v>16</v>
      </c>
      <c r="E116" s="21">
        <v>0</v>
      </c>
      <c r="F116" s="22"/>
      <c r="IU116" s="24"/>
      <c r="IV116" s="24"/>
    </row>
    <row r="117" spans="1:256" s="28" customFormat="1" ht="40.35" customHeight="1">
      <c r="A117" s="26"/>
      <c r="B117" s="26"/>
      <c r="C117" s="26" t="s">
        <v>111</v>
      </c>
      <c r="D117" s="27" t="s">
        <v>112</v>
      </c>
      <c r="E117" s="21">
        <v>129000</v>
      </c>
      <c r="F117" s="22"/>
      <c r="IU117" s="24"/>
      <c r="IV117" s="24"/>
    </row>
    <row r="118" spans="1:256" s="28" customFormat="1" ht="12">
      <c r="A118" s="26"/>
      <c r="B118" s="26" t="s">
        <v>127</v>
      </c>
      <c r="C118" s="26"/>
      <c r="D118" s="27" t="s">
        <v>128</v>
      </c>
      <c r="E118" s="29">
        <f>SUBTOTAL(9,E120)</f>
        <v>82000</v>
      </c>
      <c r="F118" s="22"/>
      <c r="IU118" s="24"/>
      <c r="IV118" s="24"/>
    </row>
    <row r="119" spans="1:256" s="23" customFormat="1" ht="44.1" customHeight="1">
      <c r="A119" s="19"/>
      <c r="B119" s="19"/>
      <c r="C119" s="19"/>
      <c r="D119" s="25" t="s">
        <v>16</v>
      </c>
      <c r="E119" s="21">
        <v>0</v>
      </c>
      <c r="F119" s="22"/>
      <c r="IU119" s="24"/>
      <c r="IV119" s="24"/>
    </row>
    <row r="120" spans="1:256" s="28" customFormat="1" ht="41.85" customHeight="1">
      <c r="A120" s="26"/>
      <c r="B120" s="26"/>
      <c r="C120" s="26" t="s">
        <v>111</v>
      </c>
      <c r="D120" s="27" t="s">
        <v>112</v>
      </c>
      <c r="E120" s="21">
        <v>82000</v>
      </c>
      <c r="F120" s="22"/>
      <c r="IU120" s="24"/>
      <c r="IV120" s="24"/>
    </row>
    <row r="121" spans="1:256" s="28" customFormat="1" ht="15" customHeight="1">
      <c r="A121" s="26"/>
      <c r="B121" s="26" t="s">
        <v>129</v>
      </c>
      <c r="C121" s="26"/>
      <c r="D121" s="27" t="s">
        <v>44</v>
      </c>
      <c r="E121" s="29">
        <f>SUBTOTAL(9,E123:E124)</f>
        <v>48100</v>
      </c>
      <c r="F121" s="22"/>
      <c r="IU121" s="24"/>
      <c r="IV121" s="24"/>
    </row>
    <row r="122" spans="1:256" s="23" customFormat="1" ht="44.1" customHeight="1">
      <c r="A122" s="19"/>
      <c r="B122" s="19"/>
      <c r="C122" s="19"/>
      <c r="D122" s="25" t="s">
        <v>16</v>
      </c>
      <c r="E122" s="21">
        <v>0</v>
      </c>
      <c r="F122" s="22"/>
      <c r="IU122" s="24"/>
      <c r="IV122" s="24"/>
    </row>
    <row r="123" spans="1:256" s="28" customFormat="1" ht="12">
      <c r="A123" s="26"/>
      <c r="B123" s="26"/>
      <c r="C123" s="26" t="s">
        <v>41</v>
      </c>
      <c r="D123" s="27" t="s">
        <v>42</v>
      </c>
      <c r="E123" s="21">
        <v>23100</v>
      </c>
      <c r="F123" s="22"/>
      <c r="IU123" s="24"/>
      <c r="IV123" s="24"/>
    </row>
    <row r="124" spans="1:256" s="28" customFormat="1" ht="41.1" customHeight="1">
      <c r="A124" s="26"/>
      <c r="B124" s="26"/>
      <c r="C124" s="26" t="s">
        <v>111</v>
      </c>
      <c r="D124" s="27" t="s">
        <v>112</v>
      </c>
      <c r="E124" s="21">
        <v>25000</v>
      </c>
      <c r="F124" s="22"/>
      <c r="IU124" s="24"/>
      <c r="IV124" s="24"/>
    </row>
    <row r="125" spans="1:256" s="28" customFormat="1" ht="17.850000000000001" customHeight="1">
      <c r="A125" s="26" t="s">
        <v>130</v>
      </c>
      <c r="B125" s="26"/>
      <c r="C125" s="26"/>
      <c r="D125" s="27" t="s">
        <v>131</v>
      </c>
      <c r="E125" s="21">
        <f>SUBTOTAL(9,E127)</f>
        <v>0</v>
      </c>
      <c r="F125" s="22"/>
      <c r="IU125" s="24"/>
      <c r="IV125" s="24"/>
    </row>
    <row r="126" spans="1:256" s="23" customFormat="1" ht="44.1" customHeight="1">
      <c r="A126" s="19"/>
      <c r="B126" s="19"/>
      <c r="C126" s="19"/>
      <c r="D126" s="25" t="s">
        <v>16</v>
      </c>
      <c r="E126" s="21">
        <v>242500</v>
      </c>
      <c r="F126" s="22"/>
      <c r="IU126" s="24"/>
      <c r="IV126" s="24"/>
    </row>
    <row r="127" spans="1:256" s="28" customFormat="1" ht="17.100000000000001" customHeight="1">
      <c r="A127" s="26"/>
      <c r="B127" s="26" t="s">
        <v>132</v>
      </c>
      <c r="C127" s="26"/>
      <c r="D127" s="27" t="s">
        <v>44</v>
      </c>
      <c r="E127" s="21">
        <f>SUBTOTAL(9,E129:E130)</f>
        <v>242500</v>
      </c>
      <c r="F127" s="22"/>
      <c r="IU127" s="24"/>
      <c r="IV127" s="24"/>
    </row>
    <row r="128" spans="1:256" s="23" customFormat="1" ht="44.1" customHeight="1">
      <c r="A128" s="19"/>
      <c r="B128" s="19"/>
      <c r="C128" s="19"/>
      <c r="D128" s="25" t="s">
        <v>16</v>
      </c>
      <c r="E128" s="21">
        <v>242500</v>
      </c>
      <c r="F128" s="22"/>
      <c r="IU128" s="24"/>
      <c r="IV128" s="24"/>
    </row>
    <row r="129" spans="1:256" s="28" customFormat="1" ht="52.9" customHeight="1">
      <c r="A129" s="26"/>
      <c r="B129" s="26"/>
      <c r="C129" s="26" t="s">
        <v>133</v>
      </c>
      <c r="D129" s="27" t="s">
        <v>134</v>
      </c>
      <c r="E129" s="21">
        <v>215000</v>
      </c>
      <c r="F129" s="22"/>
      <c r="IU129" s="24"/>
      <c r="IV129" s="24"/>
    </row>
    <row r="130" spans="1:256" s="28" customFormat="1" ht="49.35" customHeight="1">
      <c r="A130" s="26"/>
      <c r="B130" s="26"/>
      <c r="C130" s="26" t="s">
        <v>135</v>
      </c>
      <c r="D130" s="27" t="s">
        <v>134</v>
      </c>
      <c r="E130" s="21">
        <v>27500</v>
      </c>
      <c r="F130" s="22"/>
      <c r="IU130" s="24"/>
      <c r="IV130" s="24"/>
    </row>
    <row r="131" spans="1:256" s="28" customFormat="1" ht="15" customHeight="1">
      <c r="A131" s="26" t="s">
        <v>136</v>
      </c>
      <c r="B131" s="26"/>
      <c r="C131" s="26"/>
      <c r="D131" s="27" t="s">
        <v>137</v>
      </c>
      <c r="E131" s="21">
        <f>SUBTOTAL(9,E133,E137,E140)</f>
        <v>0</v>
      </c>
      <c r="F131" s="22"/>
      <c r="IU131" s="24"/>
      <c r="IV131" s="24"/>
    </row>
    <row r="132" spans="1:256" s="23" customFormat="1" ht="44.1" customHeight="1">
      <c r="A132" s="19"/>
      <c r="B132" s="19"/>
      <c r="C132" s="19"/>
      <c r="D132" s="25" t="s">
        <v>16</v>
      </c>
      <c r="E132" s="21">
        <v>0</v>
      </c>
      <c r="F132" s="22"/>
      <c r="IU132" s="24"/>
      <c r="IV132" s="24"/>
    </row>
    <row r="133" spans="1:256" s="28" customFormat="1" ht="28.35" customHeight="1">
      <c r="A133" s="26"/>
      <c r="B133" s="26" t="s">
        <v>138</v>
      </c>
      <c r="C133" s="26"/>
      <c r="D133" s="27" t="s">
        <v>139</v>
      </c>
      <c r="E133" s="30">
        <f>SUBTOTAL(9,E135:E136)</f>
        <v>6000</v>
      </c>
      <c r="F133" s="22"/>
      <c r="IU133" s="24"/>
      <c r="IV133" s="24"/>
    </row>
    <row r="134" spans="1:256" s="23" customFormat="1" ht="44.1" customHeight="1">
      <c r="A134" s="19"/>
      <c r="B134" s="19"/>
      <c r="C134" s="19"/>
      <c r="D134" s="25" t="s">
        <v>16</v>
      </c>
      <c r="E134" s="21">
        <v>0</v>
      </c>
      <c r="F134" s="22"/>
      <c r="IU134" s="24"/>
      <c r="IV134" s="24"/>
    </row>
    <row r="135" spans="1:256" s="28" customFormat="1" ht="28.35" customHeight="1">
      <c r="A135" s="26"/>
      <c r="B135" s="26"/>
      <c r="C135" s="26" t="s">
        <v>140</v>
      </c>
      <c r="D135" s="27" t="s">
        <v>141</v>
      </c>
      <c r="E135" s="30">
        <v>5000</v>
      </c>
      <c r="F135" s="22"/>
      <c r="IU135" s="24"/>
      <c r="IV135" s="24"/>
    </row>
    <row r="136" spans="1:256" s="28" customFormat="1" ht="15" customHeight="1">
      <c r="A136" s="26"/>
      <c r="B136" s="26"/>
      <c r="C136" s="26" t="s">
        <v>21</v>
      </c>
      <c r="D136" s="27" t="s">
        <v>22</v>
      </c>
      <c r="E136" s="21">
        <v>1000</v>
      </c>
      <c r="F136" s="22"/>
      <c r="IU136" s="24"/>
      <c r="IV136" s="24"/>
    </row>
    <row r="137" spans="1:256" s="28" customFormat="1" ht="28.35" customHeight="1">
      <c r="A137" s="26"/>
      <c r="B137" s="26" t="s">
        <v>142</v>
      </c>
      <c r="C137" s="26"/>
      <c r="D137" s="27" t="s">
        <v>143</v>
      </c>
      <c r="E137" s="21">
        <f>SUBTOTAL(9,E139)</f>
        <v>1400</v>
      </c>
      <c r="F137" s="22"/>
      <c r="IU137" s="24"/>
      <c r="IV137" s="24"/>
    </row>
    <row r="138" spans="1:256" s="23" customFormat="1" ht="44.1" customHeight="1">
      <c r="A138" s="19"/>
      <c r="B138" s="19"/>
      <c r="C138" s="19"/>
      <c r="D138" s="25" t="s">
        <v>16</v>
      </c>
      <c r="E138" s="21">
        <v>0</v>
      </c>
      <c r="F138" s="22"/>
      <c r="IU138" s="24"/>
      <c r="IV138" s="24"/>
    </row>
    <row r="139" spans="1:256" s="28" customFormat="1" ht="15" customHeight="1">
      <c r="A139" s="26"/>
      <c r="B139" s="26"/>
      <c r="C139" s="26" t="s">
        <v>144</v>
      </c>
      <c r="D139" s="27" t="s">
        <v>145</v>
      </c>
      <c r="E139" s="21">
        <v>1400</v>
      </c>
      <c r="F139" s="22"/>
      <c r="IU139" s="24"/>
      <c r="IV139" s="24"/>
    </row>
    <row r="140" spans="1:256" s="28" customFormat="1" ht="15" customHeight="1">
      <c r="A140" s="26"/>
      <c r="B140" s="26" t="s">
        <v>146</v>
      </c>
      <c r="C140" s="26"/>
      <c r="D140" s="27" t="s">
        <v>44</v>
      </c>
      <c r="E140" s="21">
        <f>SUBTOTAL(9,E142:E143)</f>
        <v>271311</v>
      </c>
      <c r="F140" s="22"/>
      <c r="IU140" s="24"/>
      <c r="IV140" s="24"/>
    </row>
    <row r="141" spans="1:256" s="23" customFormat="1" ht="44.1" customHeight="1">
      <c r="A141" s="19"/>
      <c r="B141" s="19"/>
      <c r="C141" s="19"/>
      <c r="D141" s="25" t="s">
        <v>16</v>
      </c>
      <c r="E141" s="21">
        <v>0</v>
      </c>
      <c r="F141" s="22"/>
      <c r="IU141" s="24"/>
      <c r="IV141" s="24"/>
    </row>
    <row r="142" spans="1:256" s="28" customFormat="1" ht="28.35" customHeight="1">
      <c r="A142" s="26"/>
      <c r="B142" s="26"/>
      <c r="C142" s="26" t="s">
        <v>140</v>
      </c>
      <c r="D142" s="27" t="s">
        <v>141</v>
      </c>
      <c r="E142" s="30">
        <v>6000</v>
      </c>
      <c r="F142" s="22"/>
      <c r="IU142" s="24"/>
      <c r="IV142" s="24"/>
    </row>
    <row r="143" spans="1:256" s="28" customFormat="1" ht="12">
      <c r="A143" s="26"/>
      <c r="B143" s="26"/>
      <c r="C143" s="26" t="s">
        <v>41</v>
      </c>
      <c r="D143" s="27" t="s">
        <v>42</v>
      </c>
      <c r="E143" s="21">
        <v>265311</v>
      </c>
      <c r="F143" s="22"/>
      <c r="IU143" s="24"/>
      <c r="IV143" s="24"/>
    </row>
    <row r="144" spans="1:256" s="28" customFormat="1" ht="15.75" customHeight="1">
      <c r="A144" s="26" t="s">
        <v>147</v>
      </c>
      <c r="B144" s="26"/>
      <c r="C144" s="26"/>
      <c r="D144" s="25" t="s">
        <v>148</v>
      </c>
      <c r="E144" s="21">
        <f>SUBTOTAL(9,E146,E150)</f>
        <v>0</v>
      </c>
      <c r="I144" s="31"/>
      <c r="IU144" s="24"/>
      <c r="IV144" s="24"/>
    </row>
    <row r="145" spans="1:256" s="23" customFormat="1" ht="44.1" customHeight="1">
      <c r="A145" s="19"/>
      <c r="B145" s="19"/>
      <c r="C145" s="19"/>
      <c r="D145" s="25" t="s">
        <v>16</v>
      </c>
      <c r="E145" s="21">
        <v>0</v>
      </c>
      <c r="F145" s="22"/>
      <c r="IU145" s="24"/>
      <c r="IV145" s="24"/>
    </row>
    <row r="146" spans="1:256" s="28" customFormat="1" ht="12">
      <c r="A146" s="26"/>
      <c r="B146" s="26" t="s">
        <v>149</v>
      </c>
      <c r="C146" s="26"/>
      <c r="D146" s="25" t="s">
        <v>150</v>
      </c>
      <c r="E146" s="29">
        <f>SUBTOTAL(9,E148:E149)</f>
        <v>12500</v>
      </c>
      <c r="IU146" s="24"/>
      <c r="IV146" s="24"/>
    </row>
    <row r="147" spans="1:256" s="23" customFormat="1" ht="44.1" customHeight="1">
      <c r="A147" s="19"/>
      <c r="B147" s="19"/>
      <c r="C147" s="19"/>
      <c r="D147" s="25" t="s">
        <v>16</v>
      </c>
      <c r="E147" s="21">
        <v>0</v>
      </c>
      <c r="F147" s="22"/>
      <c r="IU147" s="24"/>
      <c r="IV147" s="24"/>
    </row>
    <row r="148" spans="1:256" s="28" customFormat="1" ht="50.65" customHeight="1">
      <c r="A148" s="26"/>
      <c r="B148" s="26"/>
      <c r="C148" s="26" t="s">
        <v>23</v>
      </c>
      <c r="D148" s="25" t="s">
        <v>24</v>
      </c>
      <c r="E148" s="21">
        <v>7000</v>
      </c>
      <c r="IU148" s="24"/>
      <c r="IV148" s="24"/>
    </row>
    <row r="149" spans="1:256" s="28" customFormat="1" ht="12">
      <c r="A149" s="26"/>
      <c r="B149" s="26"/>
      <c r="C149" s="26" t="s">
        <v>41</v>
      </c>
      <c r="D149" s="27" t="s">
        <v>42</v>
      </c>
      <c r="E149" s="21">
        <v>5500</v>
      </c>
      <c r="F149" s="22"/>
      <c r="IU149" s="24"/>
      <c r="IV149" s="24"/>
    </row>
    <row r="150" spans="1:256" s="28" customFormat="1" ht="12">
      <c r="A150" s="26"/>
      <c r="B150" s="26" t="s">
        <v>151</v>
      </c>
      <c r="C150" s="26"/>
      <c r="D150" s="27" t="s">
        <v>152</v>
      </c>
      <c r="E150" s="21">
        <f>SUBTOTAL(9,E152)</f>
        <v>1400</v>
      </c>
      <c r="F150" s="22"/>
      <c r="IU150" s="24"/>
      <c r="IV150" s="24"/>
    </row>
    <row r="151" spans="1:256" s="23" customFormat="1" ht="44.1" customHeight="1">
      <c r="A151" s="19"/>
      <c r="B151" s="19"/>
      <c r="C151" s="19"/>
      <c r="D151" s="25" t="s">
        <v>16</v>
      </c>
      <c r="E151" s="21">
        <v>0</v>
      </c>
      <c r="F151" s="22"/>
      <c r="IU151" s="24"/>
      <c r="IV151" s="24"/>
    </row>
    <row r="152" spans="1:256" s="28" customFormat="1" ht="12">
      <c r="A152" s="26"/>
      <c r="B152" s="26"/>
      <c r="C152" s="26" t="s">
        <v>41</v>
      </c>
      <c r="D152" s="27" t="s">
        <v>42</v>
      </c>
      <c r="E152" s="21">
        <v>1400</v>
      </c>
      <c r="F152" s="22"/>
      <c r="IU152" s="24"/>
      <c r="IV152" s="24"/>
    </row>
    <row r="153" spans="1:256" s="28" customFormat="1" ht="12">
      <c r="A153" s="26" t="s">
        <v>153</v>
      </c>
      <c r="B153" s="26"/>
      <c r="C153" s="26"/>
      <c r="D153" s="27" t="s">
        <v>154</v>
      </c>
      <c r="E153" s="21">
        <f>SUBTOTAL(9,E155)</f>
        <v>0</v>
      </c>
      <c r="F153" s="22"/>
      <c r="IU153" s="24"/>
      <c r="IV153" s="24"/>
    </row>
    <row r="154" spans="1:256" s="23" customFormat="1" ht="44.1" customHeight="1">
      <c r="A154" s="19"/>
      <c r="B154" s="19"/>
      <c r="C154" s="19"/>
      <c r="D154" s="25" t="s">
        <v>16</v>
      </c>
      <c r="E154" s="21">
        <v>0</v>
      </c>
      <c r="F154" s="22"/>
      <c r="IU154" s="24"/>
      <c r="IV154" s="24"/>
    </row>
    <row r="155" spans="1:256" s="28" customFormat="1" ht="12">
      <c r="A155" s="26"/>
      <c r="B155" s="26" t="s">
        <v>155</v>
      </c>
      <c r="C155" s="26"/>
      <c r="D155" s="27" t="s">
        <v>44</v>
      </c>
      <c r="E155" s="21">
        <f>SUBTOTAL(9,E157)</f>
        <v>2300</v>
      </c>
      <c r="F155" s="22"/>
      <c r="IU155" s="24"/>
      <c r="IV155" s="24"/>
    </row>
    <row r="156" spans="1:256" s="23" customFormat="1" ht="44.1" customHeight="1">
      <c r="A156" s="19"/>
      <c r="B156" s="19"/>
      <c r="C156" s="19"/>
      <c r="D156" s="25" t="s">
        <v>16</v>
      </c>
      <c r="E156" s="21">
        <v>0</v>
      </c>
      <c r="F156" s="22"/>
      <c r="IU156" s="24"/>
      <c r="IV156" s="24"/>
    </row>
    <row r="157" spans="1:256" s="28" customFormat="1" ht="12">
      <c r="A157" s="26"/>
      <c r="B157" s="26"/>
      <c r="C157" s="26" t="s">
        <v>41</v>
      </c>
      <c r="D157" s="27" t="s">
        <v>42</v>
      </c>
      <c r="E157" s="21">
        <v>2300</v>
      </c>
      <c r="F157" s="22"/>
      <c r="IU157" s="24"/>
      <c r="IV157" s="24"/>
    </row>
    <row r="158" spans="1:256" s="34" customFormat="1" ht="12">
      <c r="A158" s="136" t="s">
        <v>156</v>
      </c>
      <c r="B158" s="136"/>
      <c r="C158" s="136"/>
      <c r="D158" s="136"/>
      <c r="E158" s="32">
        <f>SUBTOTAL(9,E10,E18,E23,E34,E39,E48,E84,E89,E102,E125,E131,E144,E153)</f>
        <v>0</v>
      </c>
      <c r="F158" s="33"/>
      <c r="IU158" s="35"/>
      <c r="IV158" s="35"/>
    </row>
    <row r="159" spans="1:256" s="23" customFormat="1" ht="44.1" customHeight="1">
      <c r="A159" s="19"/>
      <c r="B159" s="19"/>
      <c r="C159" s="19"/>
      <c r="D159" s="25" t="s">
        <v>16</v>
      </c>
      <c r="E159" s="21">
        <v>242500</v>
      </c>
      <c r="F159" s="22"/>
      <c r="IU159" s="24"/>
      <c r="IV159" s="24"/>
    </row>
    <row r="160" spans="1:256" s="28" customFormat="1" ht="12" customHeight="1">
      <c r="A160" s="36"/>
      <c r="B160" s="36"/>
      <c r="C160" s="36"/>
      <c r="D160" s="37"/>
      <c r="E160" s="38"/>
      <c r="IU160" s="24"/>
      <c r="IV160" s="24"/>
    </row>
    <row r="161" spans="1:256" s="28" customFormat="1" ht="12" customHeight="1">
      <c r="A161" s="36"/>
      <c r="B161" s="36"/>
      <c r="C161" s="36"/>
      <c r="D161" s="37"/>
      <c r="E161" s="38"/>
      <c r="IU161" s="24"/>
      <c r="IV161" s="24"/>
    </row>
    <row r="162" spans="1:256" s="14" customFormat="1" ht="12.75" customHeight="1">
      <c r="A162" s="129" t="s">
        <v>157</v>
      </c>
      <c r="B162" s="129"/>
      <c r="C162" s="129"/>
      <c r="D162" s="129"/>
      <c r="E162" s="129"/>
      <c r="IU162" s="18"/>
      <c r="IV162" s="18"/>
    </row>
    <row r="163" spans="1:256" s="23" customFormat="1" ht="15" customHeight="1">
      <c r="A163" s="19" t="s">
        <v>14</v>
      </c>
      <c r="B163" s="19"/>
      <c r="C163" s="19"/>
      <c r="D163" s="20" t="s">
        <v>15</v>
      </c>
      <c r="E163" s="21">
        <f>SUBTOTAL(9,E165)</f>
        <v>0</v>
      </c>
      <c r="F163" s="22"/>
      <c r="IU163" s="24"/>
      <c r="IV163" s="24"/>
    </row>
    <row r="164" spans="1:256" s="23" customFormat="1" ht="44.1" customHeight="1">
      <c r="A164" s="19"/>
      <c r="B164" s="19"/>
      <c r="C164" s="19"/>
      <c r="D164" s="25" t="s">
        <v>16</v>
      </c>
      <c r="E164" s="21">
        <v>0</v>
      </c>
      <c r="F164" s="22"/>
      <c r="IU164" s="24"/>
      <c r="IV164" s="24"/>
    </row>
    <row r="165" spans="1:256" s="23" customFormat="1" ht="15" customHeight="1">
      <c r="A165" s="19"/>
      <c r="B165" s="19" t="s">
        <v>17</v>
      </c>
      <c r="C165" s="19"/>
      <c r="D165" s="25" t="s">
        <v>18</v>
      </c>
      <c r="E165" s="21">
        <f>SUBTOTAL(9,E167:E168)</f>
        <v>560000</v>
      </c>
      <c r="F165" s="22"/>
      <c r="IU165" s="24"/>
      <c r="IV165" s="24"/>
    </row>
    <row r="166" spans="1:256" s="23" customFormat="1" ht="44.1" customHeight="1">
      <c r="A166" s="19"/>
      <c r="B166" s="19"/>
      <c r="C166" s="19"/>
      <c r="D166" s="25" t="s">
        <v>16</v>
      </c>
      <c r="E166" s="21">
        <v>0</v>
      </c>
      <c r="F166" s="22"/>
      <c r="IU166" s="24"/>
      <c r="IV166" s="24"/>
    </row>
    <row r="167" spans="1:256" s="23" customFormat="1" ht="36">
      <c r="A167" s="19"/>
      <c r="B167" s="19"/>
      <c r="C167" s="19" t="s">
        <v>158</v>
      </c>
      <c r="D167" s="25" t="s">
        <v>159</v>
      </c>
      <c r="E167" s="21">
        <v>100000</v>
      </c>
      <c r="F167" s="22"/>
      <c r="IU167" s="24"/>
      <c r="IV167" s="24"/>
    </row>
    <row r="168" spans="1:256" s="23" customFormat="1" ht="24">
      <c r="A168" s="19"/>
      <c r="B168" s="19"/>
      <c r="C168" s="19" t="s">
        <v>160</v>
      </c>
      <c r="D168" s="25" t="s">
        <v>161</v>
      </c>
      <c r="E168" s="21">
        <v>460000</v>
      </c>
      <c r="F168" s="22"/>
      <c r="IU168" s="24"/>
      <c r="IV168" s="24"/>
    </row>
    <row r="169" spans="1:256" s="28" customFormat="1" ht="15" customHeight="1">
      <c r="A169" s="26" t="s">
        <v>136</v>
      </c>
      <c r="B169" s="26"/>
      <c r="C169" s="26"/>
      <c r="D169" s="27" t="s">
        <v>137</v>
      </c>
      <c r="E169" s="21">
        <f>SUM(E171)</f>
        <v>33026</v>
      </c>
      <c r="F169" s="22"/>
      <c r="IU169" s="24"/>
      <c r="IV169" s="24"/>
    </row>
    <row r="170" spans="1:256" s="23" customFormat="1" ht="44.1" customHeight="1">
      <c r="A170" s="19"/>
      <c r="B170" s="19"/>
      <c r="C170" s="19"/>
      <c r="D170" s="25" t="s">
        <v>16</v>
      </c>
      <c r="E170" s="21">
        <v>0</v>
      </c>
      <c r="F170" s="22"/>
      <c r="IU170" s="24"/>
      <c r="IV170" s="24"/>
    </row>
    <row r="171" spans="1:256" s="28" customFormat="1" ht="15" customHeight="1">
      <c r="A171" s="26"/>
      <c r="B171" s="26" t="s">
        <v>146</v>
      </c>
      <c r="C171" s="26"/>
      <c r="D171" s="27" t="s">
        <v>44</v>
      </c>
      <c r="E171" s="21">
        <f>SUM(E173:E174)</f>
        <v>33026</v>
      </c>
      <c r="F171" s="22"/>
      <c r="IU171" s="24"/>
      <c r="IV171" s="24"/>
    </row>
    <row r="172" spans="1:256" s="23" customFormat="1" ht="44.1" customHeight="1">
      <c r="A172" s="19"/>
      <c r="B172" s="19"/>
      <c r="C172" s="19"/>
      <c r="D172" s="25" t="s">
        <v>16</v>
      </c>
      <c r="E172" s="21">
        <v>0</v>
      </c>
      <c r="F172" s="22"/>
      <c r="IU172" s="24"/>
      <c r="IV172" s="24"/>
    </row>
    <row r="173" spans="1:256" s="28" customFormat="1" ht="51.4" customHeight="1">
      <c r="A173" s="26"/>
      <c r="B173" s="26"/>
      <c r="C173" s="26" t="s">
        <v>162</v>
      </c>
      <c r="D173" s="27" t="s">
        <v>163</v>
      </c>
      <c r="E173" s="30">
        <v>24555</v>
      </c>
      <c r="F173" s="22"/>
      <c r="IU173" s="24"/>
      <c r="IV173" s="24"/>
    </row>
    <row r="174" spans="1:256" s="28" customFormat="1" ht="60">
      <c r="A174" s="26"/>
      <c r="B174" s="26"/>
      <c r="C174" s="26" t="s">
        <v>164</v>
      </c>
      <c r="D174" s="27" t="s">
        <v>165</v>
      </c>
      <c r="E174" s="21">
        <v>8471</v>
      </c>
      <c r="F174" s="22"/>
      <c r="IU174" s="24"/>
      <c r="IV174" s="24"/>
    </row>
    <row r="175" spans="1:256" s="34" customFormat="1" ht="12">
      <c r="A175" s="136" t="s">
        <v>166</v>
      </c>
      <c r="B175" s="136"/>
      <c r="C175" s="136"/>
      <c r="D175" s="136"/>
      <c r="E175" s="32">
        <f>SUM(E163,E169)</f>
        <v>33026</v>
      </c>
      <c r="F175" s="33"/>
      <c r="IU175" s="35"/>
      <c r="IV175" s="35"/>
    </row>
    <row r="176" spans="1:256" s="23" customFormat="1" ht="44.1" customHeight="1">
      <c r="A176" s="19"/>
      <c r="B176" s="19"/>
      <c r="C176" s="19"/>
      <c r="D176" s="25" t="s">
        <v>16</v>
      </c>
      <c r="E176" s="21">
        <v>0</v>
      </c>
      <c r="F176" s="22"/>
      <c r="IU176" s="24"/>
      <c r="IV176" s="24"/>
    </row>
    <row r="177" spans="1:256" s="18" customFormat="1">
      <c r="A177" s="39"/>
      <c r="B177" s="39"/>
      <c r="C177" s="39"/>
      <c r="D177" s="40"/>
      <c r="E177" s="41"/>
      <c r="IU177" s="42"/>
      <c r="IV177" s="42"/>
    </row>
    <row r="178" spans="1:256" s="18" customFormat="1">
      <c r="A178" s="39"/>
      <c r="B178" s="39"/>
      <c r="C178" s="39"/>
      <c r="D178" s="40"/>
      <c r="E178" s="41"/>
      <c r="IU178" s="42"/>
      <c r="IV178" s="42"/>
    </row>
    <row r="179" spans="1:256" s="44" customFormat="1">
      <c r="A179" s="129" t="s">
        <v>167</v>
      </c>
      <c r="B179" s="129"/>
      <c r="C179" s="129"/>
      <c r="D179" s="129"/>
      <c r="E179" s="43">
        <f>SUM(E175,E158)</f>
        <v>33026</v>
      </c>
    </row>
    <row r="180" spans="1:256" s="23" customFormat="1" ht="44.1" customHeight="1">
      <c r="A180" s="19"/>
      <c r="B180" s="19"/>
      <c r="C180" s="19"/>
      <c r="D180" s="25" t="s">
        <v>16</v>
      </c>
      <c r="E180" s="21">
        <v>242500</v>
      </c>
      <c r="F180" s="22"/>
      <c r="IU180" s="24"/>
      <c r="IV180" s="24"/>
    </row>
    <row r="181" spans="1:256" s="18" customFormat="1">
      <c r="A181" s="39"/>
      <c r="B181" s="39"/>
      <c r="C181" s="39"/>
      <c r="D181" s="40"/>
      <c r="E181" s="41"/>
      <c r="IU181" s="42"/>
      <c r="IV181" s="42"/>
    </row>
    <row r="182" spans="1:256" s="18" customFormat="1">
      <c r="A182" s="39"/>
      <c r="B182" s="39"/>
      <c r="C182" s="39"/>
      <c r="D182" s="40"/>
      <c r="E182" s="41"/>
      <c r="IU182" s="42"/>
      <c r="IV182" s="42"/>
    </row>
    <row r="183" spans="1:256" s="18" customFormat="1">
      <c r="A183" s="39"/>
      <c r="B183" s="39"/>
      <c r="C183" s="39"/>
      <c r="D183" s="40"/>
      <c r="E183" s="41"/>
      <c r="IU183" s="42"/>
      <c r="IV183" s="42"/>
    </row>
    <row r="184" spans="1:256" s="18" customFormat="1">
      <c r="A184" s="39"/>
      <c r="B184" s="39"/>
      <c r="C184" s="39"/>
      <c r="D184" s="40"/>
      <c r="E184" s="41"/>
      <c r="IU184" s="42"/>
      <c r="IV184" s="42"/>
    </row>
    <row r="185" spans="1:256" s="18" customFormat="1">
      <c r="A185" s="39"/>
      <c r="B185" s="39"/>
      <c r="C185" s="39"/>
      <c r="D185" s="40"/>
      <c r="E185" s="41"/>
      <c r="IU185" s="42"/>
      <c r="IV185" s="42"/>
    </row>
    <row r="186" spans="1:256" s="18" customFormat="1">
      <c r="A186" s="39"/>
      <c r="B186" s="39"/>
      <c r="C186" s="39"/>
      <c r="D186" s="40"/>
      <c r="E186" s="41"/>
      <c r="IU186" s="42"/>
      <c r="IV186" s="42"/>
    </row>
    <row r="187" spans="1:256" s="18" customFormat="1">
      <c r="A187" s="39"/>
      <c r="B187" s="39"/>
      <c r="C187" s="39"/>
      <c r="D187" s="40"/>
      <c r="E187" s="41"/>
      <c r="IU187" s="42"/>
      <c r="IV187" s="42"/>
    </row>
    <row r="188" spans="1:256" s="18" customFormat="1">
      <c r="A188" s="39"/>
      <c r="B188" s="39"/>
      <c r="C188" s="39"/>
      <c r="D188" s="40"/>
      <c r="E188" s="41"/>
      <c r="IU188" s="42"/>
      <c r="IV188" s="42"/>
    </row>
    <row r="189" spans="1:256" s="18" customFormat="1">
      <c r="A189" s="39"/>
      <c r="B189" s="39"/>
      <c r="C189" s="39"/>
      <c r="D189" s="40"/>
      <c r="E189" s="41"/>
      <c r="IU189" s="42"/>
      <c r="IV189" s="42"/>
    </row>
    <row r="190" spans="1:256" s="18" customFormat="1">
      <c r="A190" s="39"/>
      <c r="B190" s="39"/>
      <c r="C190" s="39"/>
      <c r="D190" s="40"/>
      <c r="E190" s="41"/>
      <c r="IU190" s="42"/>
      <c r="IV190" s="42"/>
    </row>
    <row r="191" spans="1:256" s="18" customFormat="1">
      <c r="A191" s="39"/>
      <c r="B191" s="39"/>
      <c r="C191" s="39"/>
      <c r="D191" s="40"/>
      <c r="E191" s="41"/>
      <c r="IU191" s="42"/>
      <c r="IV191" s="42"/>
    </row>
    <row r="192" spans="1:256" s="18" customFormat="1">
      <c r="A192" s="39"/>
      <c r="B192" s="39"/>
      <c r="C192" s="39"/>
      <c r="D192" s="40"/>
      <c r="E192" s="41"/>
      <c r="IU192" s="42"/>
      <c r="IV192" s="42"/>
    </row>
    <row r="193" spans="1:256" s="18" customFormat="1">
      <c r="A193" s="39"/>
      <c r="B193" s="39"/>
      <c r="C193" s="39"/>
      <c r="D193" s="40"/>
      <c r="E193" s="41"/>
      <c r="IU193" s="42"/>
      <c r="IV193" s="42"/>
    </row>
    <row r="194" spans="1:256" s="18" customFormat="1">
      <c r="A194" s="39"/>
      <c r="B194" s="39"/>
      <c r="C194" s="39"/>
      <c r="D194" s="40"/>
      <c r="E194" s="41"/>
      <c r="IU194" s="42"/>
      <c r="IV194" s="42"/>
    </row>
    <row r="195" spans="1:256" s="18" customFormat="1">
      <c r="A195" s="39"/>
      <c r="B195" s="39"/>
      <c r="C195" s="39"/>
      <c r="D195" s="40"/>
      <c r="E195" s="41"/>
      <c r="IU195" s="42"/>
      <c r="IV195" s="42"/>
    </row>
    <row r="196" spans="1:256" s="18" customFormat="1">
      <c r="A196" s="39"/>
      <c r="B196" s="39"/>
      <c r="C196" s="39"/>
      <c r="D196" s="40"/>
      <c r="E196" s="41"/>
      <c r="IU196" s="42"/>
      <c r="IV196" s="42"/>
    </row>
    <row r="197" spans="1:256" s="18" customFormat="1">
      <c r="A197" s="39"/>
      <c r="B197" s="39"/>
      <c r="C197" s="39"/>
      <c r="D197" s="40"/>
      <c r="E197" s="41"/>
      <c r="IU197" s="42"/>
      <c r="IV197" s="42"/>
    </row>
    <row r="198" spans="1:256" s="18" customFormat="1">
      <c r="A198" s="39"/>
      <c r="B198" s="39"/>
      <c r="C198" s="39"/>
      <c r="D198" s="40"/>
      <c r="E198" s="41"/>
      <c r="IU198" s="42"/>
      <c r="IV198" s="42"/>
    </row>
    <row r="199" spans="1:256" s="18" customFormat="1">
      <c r="A199" s="39"/>
      <c r="B199" s="39"/>
      <c r="C199" s="39"/>
      <c r="D199" s="40"/>
      <c r="E199" s="41"/>
      <c r="IU199" s="42"/>
      <c r="IV199" s="42"/>
    </row>
    <row r="200" spans="1:256" s="18" customFormat="1">
      <c r="A200" s="39"/>
      <c r="B200" s="39"/>
      <c r="C200" s="39"/>
      <c r="D200" s="40"/>
      <c r="E200" s="41"/>
      <c r="IU200" s="42"/>
      <c r="IV200" s="42"/>
    </row>
    <row r="201" spans="1:256" s="18" customFormat="1">
      <c r="A201" s="39"/>
      <c r="B201" s="39"/>
      <c r="C201" s="39"/>
      <c r="D201" s="40"/>
      <c r="E201" s="41"/>
      <c r="IU201" s="42"/>
      <c r="IV201" s="42"/>
    </row>
    <row r="202" spans="1:256" s="18" customFormat="1">
      <c r="A202" s="39"/>
      <c r="B202" s="39"/>
      <c r="C202" s="39"/>
      <c r="D202" s="40"/>
      <c r="E202" s="41"/>
      <c r="IU202" s="42"/>
      <c r="IV202" s="42"/>
    </row>
    <row r="203" spans="1:256" s="18" customFormat="1">
      <c r="A203" s="39"/>
      <c r="B203" s="39"/>
      <c r="C203" s="39"/>
      <c r="D203" s="40"/>
      <c r="E203" s="41"/>
      <c r="IU203" s="42"/>
      <c r="IV203" s="42"/>
    </row>
    <row r="204" spans="1:256" s="18" customFormat="1">
      <c r="A204" s="39"/>
      <c r="B204" s="39"/>
      <c r="C204" s="39"/>
      <c r="D204" s="40"/>
      <c r="E204" s="41"/>
      <c r="IU204" s="42"/>
      <c r="IV204" s="42"/>
    </row>
    <row r="205" spans="1:256" s="18" customFormat="1">
      <c r="A205" s="39"/>
      <c r="B205" s="39"/>
      <c r="C205" s="39"/>
      <c r="D205" s="40"/>
      <c r="E205" s="41"/>
      <c r="IU205" s="42"/>
      <c r="IV205" s="42"/>
    </row>
    <row r="206" spans="1:256" s="18" customFormat="1">
      <c r="A206" s="39"/>
      <c r="B206" s="39"/>
      <c r="C206" s="39"/>
      <c r="D206" s="40"/>
      <c r="E206" s="41"/>
      <c r="IU206" s="42"/>
      <c r="IV206" s="42"/>
    </row>
    <row r="207" spans="1:256" s="18" customFormat="1">
      <c r="A207" s="39"/>
      <c r="B207" s="39"/>
      <c r="C207" s="39"/>
      <c r="D207" s="40"/>
      <c r="E207" s="41"/>
      <c r="IU207" s="42"/>
      <c r="IV207" s="42"/>
    </row>
    <row r="208" spans="1:256" s="18" customFormat="1">
      <c r="A208" s="39"/>
      <c r="B208" s="39"/>
      <c r="C208" s="39"/>
      <c r="D208" s="40"/>
      <c r="E208" s="41"/>
      <c r="IU208" s="42"/>
      <c r="IV208" s="42"/>
    </row>
    <row r="209" spans="1:256" s="18" customFormat="1">
      <c r="A209" s="39"/>
      <c r="B209" s="39"/>
      <c r="C209" s="39"/>
      <c r="D209" s="40"/>
      <c r="E209" s="41"/>
      <c r="IU209" s="42"/>
      <c r="IV209" s="42"/>
    </row>
    <row r="210" spans="1:256" s="18" customFormat="1">
      <c r="A210" s="39"/>
      <c r="B210" s="39"/>
      <c r="C210" s="39"/>
      <c r="D210" s="40"/>
      <c r="E210" s="41"/>
      <c r="IU210" s="42"/>
      <c r="IV210" s="42"/>
    </row>
    <row r="211" spans="1:256" s="18" customFormat="1">
      <c r="A211" s="39"/>
      <c r="B211" s="39"/>
      <c r="C211" s="39"/>
      <c r="D211" s="40"/>
      <c r="E211" s="41"/>
      <c r="IU211" s="42"/>
      <c r="IV211" s="42"/>
    </row>
    <row r="212" spans="1:256" s="18" customFormat="1">
      <c r="A212" s="39"/>
      <c r="B212" s="39"/>
      <c r="C212" s="39"/>
      <c r="D212" s="40"/>
      <c r="E212" s="41"/>
      <c r="IU212" s="42"/>
      <c r="IV212" s="42"/>
    </row>
    <row r="213" spans="1:256" s="18" customFormat="1">
      <c r="A213" s="39"/>
      <c r="B213" s="39"/>
      <c r="C213" s="39"/>
      <c r="D213" s="40"/>
      <c r="E213" s="41"/>
      <c r="IU213" s="42"/>
      <c r="IV213" s="42"/>
    </row>
    <row r="214" spans="1:256" s="18" customFormat="1">
      <c r="A214" s="39"/>
      <c r="B214" s="39"/>
      <c r="C214" s="39"/>
      <c r="D214" s="40"/>
      <c r="E214" s="41"/>
      <c r="IU214" s="42"/>
      <c r="IV214" s="42"/>
    </row>
    <row r="215" spans="1:256" s="18" customFormat="1">
      <c r="A215" s="39"/>
      <c r="B215" s="39"/>
      <c r="C215" s="39"/>
      <c r="D215" s="40"/>
      <c r="E215" s="41"/>
      <c r="IU215" s="42"/>
      <c r="IV215" s="42"/>
    </row>
    <row r="216" spans="1:256" s="18" customFormat="1">
      <c r="A216" s="39"/>
      <c r="B216" s="39"/>
      <c r="C216" s="39"/>
      <c r="D216" s="40"/>
      <c r="E216" s="41"/>
      <c r="IU216" s="42"/>
      <c r="IV216" s="42"/>
    </row>
    <row r="217" spans="1:256" s="18" customFormat="1">
      <c r="A217" s="39"/>
      <c r="B217" s="39"/>
      <c r="C217" s="39"/>
      <c r="D217" s="40"/>
      <c r="E217" s="41"/>
      <c r="IU217" s="42"/>
      <c r="IV217" s="42"/>
    </row>
    <row r="218" spans="1:256" s="18" customFormat="1">
      <c r="A218" s="39"/>
      <c r="B218" s="39"/>
      <c r="C218" s="39"/>
      <c r="D218" s="40"/>
      <c r="E218" s="41"/>
      <c r="IU218" s="42"/>
      <c r="IV218" s="42"/>
    </row>
    <row r="219" spans="1:256" s="18" customFormat="1">
      <c r="A219" s="39"/>
      <c r="B219" s="39"/>
      <c r="C219" s="39"/>
      <c r="D219" s="40"/>
      <c r="E219" s="41"/>
      <c r="IU219" s="42"/>
      <c r="IV219" s="42"/>
    </row>
    <row r="220" spans="1:256" s="18" customFormat="1">
      <c r="A220" s="39"/>
      <c r="B220" s="39"/>
      <c r="C220" s="39"/>
      <c r="D220" s="40"/>
      <c r="E220" s="41"/>
      <c r="IU220" s="42"/>
      <c r="IV220" s="42"/>
    </row>
    <row r="221" spans="1:256" s="18" customFormat="1">
      <c r="A221" s="39"/>
      <c r="B221" s="39"/>
      <c r="C221" s="39"/>
      <c r="D221" s="40"/>
      <c r="E221" s="41"/>
      <c r="IU221" s="42"/>
      <c r="IV221" s="42"/>
    </row>
    <row r="222" spans="1:256" s="18" customFormat="1">
      <c r="A222" s="39"/>
      <c r="B222" s="39"/>
      <c r="C222" s="39"/>
      <c r="D222" s="40"/>
      <c r="E222" s="45"/>
      <c r="IU222" s="42"/>
      <c r="IV222" s="42"/>
    </row>
    <row r="223" spans="1:256" s="18" customFormat="1">
      <c r="A223" s="39"/>
      <c r="B223" s="39"/>
      <c r="C223" s="39"/>
      <c r="D223" s="40"/>
      <c r="E223" s="45"/>
      <c r="IU223" s="42"/>
      <c r="IV223" s="42"/>
    </row>
    <row r="224" spans="1:256" s="18" customFormat="1">
      <c r="A224" s="39"/>
      <c r="B224" s="39"/>
      <c r="C224" s="39"/>
      <c r="D224" s="40"/>
      <c r="E224" s="45"/>
      <c r="IU224" s="42"/>
      <c r="IV224" s="42"/>
    </row>
    <row r="225" spans="1:256" s="18" customFormat="1">
      <c r="A225" s="39"/>
      <c r="B225" s="39"/>
      <c r="C225" s="39"/>
      <c r="D225" s="40"/>
      <c r="E225" s="45"/>
      <c r="IU225" s="42"/>
      <c r="IV225" s="42"/>
    </row>
    <row r="226" spans="1:256" s="18" customFormat="1">
      <c r="A226" s="39"/>
      <c r="B226" s="39"/>
      <c r="C226" s="39"/>
      <c r="D226" s="40"/>
      <c r="E226" s="45"/>
      <c r="IU226" s="42"/>
      <c r="IV226" s="42"/>
    </row>
    <row r="227" spans="1:256" s="18" customFormat="1">
      <c r="A227" s="39"/>
      <c r="B227" s="39"/>
      <c r="C227" s="39"/>
      <c r="D227" s="40"/>
      <c r="E227" s="45"/>
      <c r="IU227" s="42"/>
      <c r="IV227" s="42"/>
    </row>
    <row r="228" spans="1:256" s="18" customFormat="1">
      <c r="A228" s="39"/>
      <c r="B228" s="39"/>
      <c r="C228" s="39"/>
      <c r="D228" s="40"/>
      <c r="E228" s="45"/>
      <c r="IU228" s="42"/>
      <c r="IV228" s="42"/>
    </row>
    <row r="229" spans="1:256" s="18" customFormat="1">
      <c r="A229" s="39"/>
      <c r="B229" s="39"/>
      <c r="C229" s="39"/>
      <c r="D229" s="40"/>
      <c r="E229" s="45"/>
      <c r="IU229" s="42"/>
      <c r="IV229" s="42"/>
    </row>
    <row r="230" spans="1:256" s="18" customFormat="1">
      <c r="A230" s="39"/>
      <c r="B230" s="39"/>
      <c r="C230" s="39"/>
      <c r="D230" s="40"/>
      <c r="E230" s="45"/>
      <c r="IU230" s="42"/>
      <c r="IV230" s="42"/>
    </row>
    <row r="231" spans="1:256" s="18" customFormat="1">
      <c r="A231" s="39"/>
      <c r="B231" s="39"/>
      <c r="C231" s="39"/>
      <c r="D231" s="40"/>
      <c r="E231" s="45"/>
      <c r="IU231" s="42"/>
      <c r="IV231" s="42"/>
    </row>
    <row r="232" spans="1:256" s="18" customFormat="1">
      <c r="A232" s="39"/>
      <c r="B232" s="39"/>
      <c r="C232" s="39"/>
      <c r="D232" s="40"/>
      <c r="E232" s="45"/>
      <c r="IU232" s="42"/>
      <c r="IV232" s="42"/>
    </row>
    <row r="233" spans="1:256" s="18" customFormat="1">
      <c r="A233" s="39"/>
      <c r="B233" s="39"/>
      <c r="C233" s="39"/>
      <c r="D233" s="40"/>
      <c r="E233" s="45"/>
      <c r="IU233" s="42"/>
      <c r="IV233" s="42"/>
    </row>
    <row r="234" spans="1:256" s="18" customFormat="1">
      <c r="A234" s="39"/>
      <c r="B234" s="39"/>
      <c r="C234" s="39"/>
      <c r="D234" s="40"/>
      <c r="E234" s="45"/>
      <c r="IU234" s="42"/>
      <c r="IV234" s="42"/>
    </row>
    <row r="235" spans="1:256" s="18" customFormat="1">
      <c r="A235" s="39"/>
      <c r="B235" s="39"/>
      <c r="C235" s="39"/>
      <c r="D235" s="40"/>
      <c r="E235" s="45"/>
      <c r="IU235" s="42"/>
      <c r="IV235" s="42"/>
    </row>
    <row r="236" spans="1:256" s="18" customFormat="1">
      <c r="A236" s="39"/>
      <c r="B236" s="39"/>
      <c r="C236" s="39"/>
      <c r="D236" s="40"/>
      <c r="E236" s="45"/>
      <c r="IU236" s="42"/>
      <c r="IV236" s="42"/>
    </row>
    <row r="237" spans="1:256" s="18" customFormat="1">
      <c r="A237" s="39"/>
      <c r="B237" s="39"/>
      <c r="C237" s="39"/>
      <c r="D237" s="40"/>
      <c r="E237" s="45"/>
      <c r="IU237" s="42"/>
      <c r="IV237" s="42"/>
    </row>
    <row r="238" spans="1:256" s="18" customFormat="1">
      <c r="A238" s="39"/>
      <c r="B238" s="39"/>
      <c r="C238" s="39"/>
      <c r="D238" s="40"/>
      <c r="E238" s="45"/>
      <c r="IU238" s="42"/>
      <c r="IV238" s="42"/>
    </row>
    <row r="239" spans="1:256" s="18" customFormat="1">
      <c r="A239" s="39"/>
      <c r="B239" s="39"/>
      <c r="C239" s="39"/>
      <c r="D239" s="40"/>
      <c r="E239" s="45"/>
      <c r="IU239" s="42"/>
      <c r="IV239" s="42"/>
    </row>
    <row r="240" spans="1:256" s="18" customFormat="1">
      <c r="A240" s="39"/>
      <c r="B240" s="39"/>
      <c r="C240" s="39"/>
      <c r="D240" s="40"/>
      <c r="E240" s="45"/>
      <c r="IU240" s="42"/>
      <c r="IV240" s="42"/>
    </row>
    <row r="241" spans="1:256" s="18" customFormat="1">
      <c r="A241" s="39"/>
      <c r="B241" s="39"/>
      <c r="C241" s="39"/>
      <c r="D241" s="40"/>
      <c r="E241" s="45"/>
      <c r="IU241" s="42"/>
      <c r="IV241" s="42"/>
    </row>
    <row r="242" spans="1:256" s="18" customFormat="1">
      <c r="A242" s="39"/>
      <c r="B242" s="39"/>
      <c r="C242" s="39"/>
      <c r="D242" s="40"/>
      <c r="E242" s="45"/>
      <c r="IU242" s="42"/>
      <c r="IV242" s="42"/>
    </row>
    <row r="243" spans="1:256" s="18" customFormat="1">
      <c r="A243" s="39"/>
      <c r="B243" s="39"/>
      <c r="C243" s="39"/>
      <c r="D243" s="40"/>
      <c r="E243" s="45"/>
      <c r="IU243" s="42"/>
      <c r="IV243" s="42"/>
    </row>
    <row r="244" spans="1:256" s="18" customFormat="1">
      <c r="A244" s="39"/>
      <c r="B244" s="39"/>
      <c r="C244" s="39"/>
      <c r="D244" s="40"/>
      <c r="E244" s="45"/>
      <c r="IU244" s="42"/>
      <c r="IV244" s="42"/>
    </row>
    <row r="245" spans="1:256" s="18" customFormat="1">
      <c r="A245" s="39"/>
      <c r="B245" s="39"/>
      <c r="C245" s="39"/>
      <c r="D245" s="40"/>
      <c r="E245" s="45"/>
      <c r="IU245" s="42"/>
      <c r="IV245" s="42"/>
    </row>
  </sheetData>
  <mergeCells count="11">
    <mergeCell ref="A179:D179"/>
    <mergeCell ref="A4:E4"/>
    <mergeCell ref="A6:A7"/>
    <mergeCell ref="B6:B7"/>
    <mergeCell ref="C6:C7"/>
    <mergeCell ref="D6:D7"/>
    <mergeCell ref="E6:E7"/>
    <mergeCell ref="A9:E9"/>
    <mergeCell ref="A158:D158"/>
    <mergeCell ref="A162:E162"/>
    <mergeCell ref="A175:D175"/>
  </mergeCells>
  <printOptions horizontalCentered="1"/>
  <pageMargins left="0.59027777777777779" right="0.59027777777777779" top="0.78749999999999998" bottom="0.78749999999999998" header="0.51180555555555562" footer="0"/>
  <pageSetup paperSize="9" scale="92" firstPageNumber="0" orientation="portrait" horizontalDpi="300" verticalDpi="300"/>
  <headerFooter alignWithMargins="0">
    <oddFooter>&amp;L&amp;8&amp;P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245"/>
  <sheetViews>
    <sheetView topLeftCell="A175" workbookViewId="0">
      <selection activeCell="G9" sqref="G9"/>
    </sheetView>
  </sheetViews>
  <sheetFormatPr defaultRowHeight="12.75"/>
  <cols>
    <col min="1" max="1" width="8.85546875" style="2" customWidth="1"/>
    <col min="2" max="2" width="15.7109375" style="2" customWidth="1"/>
    <col min="3" max="3" width="10.42578125" style="2" customWidth="1"/>
    <col min="4" max="4" width="46.140625" style="3" customWidth="1"/>
    <col min="5" max="5" width="16.28515625" style="4" customWidth="1"/>
    <col min="6" max="6" width="14.85546875" style="5" customWidth="1"/>
    <col min="7" max="254" width="9" style="5" customWidth="1"/>
  </cols>
  <sheetData>
    <row r="1" spans="1:256" s="9" customFormat="1" ht="17.850000000000001" customHeight="1">
      <c r="A1" s="6"/>
      <c r="B1" s="6"/>
      <c r="C1" s="6"/>
      <c r="D1" s="7" t="s">
        <v>6</v>
      </c>
      <c r="E1" s="8"/>
      <c r="IU1"/>
      <c r="IV1"/>
    </row>
    <row r="2" spans="1:256" s="9" customFormat="1" ht="14.25">
      <c r="A2" s="6"/>
      <c r="B2" s="6"/>
      <c r="C2" s="6"/>
      <c r="D2" s="10"/>
      <c r="E2" s="8"/>
      <c r="IU2"/>
      <c r="IV2"/>
    </row>
    <row r="3" spans="1:256" s="9" customFormat="1" ht="14.25">
      <c r="A3" s="6"/>
      <c r="B3" s="6"/>
      <c r="C3" s="6"/>
      <c r="D3" s="10"/>
      <c r="E3" s="8"/>
      <c r="IU3"/>
      <c r="IV3"/>
    </row>
    <row r="4" spans="1:256" s="9" customFormat="1" ht="14.25">
      <c r="A4" s="130" t="s">
        <v>7</v>
      </c>
      <c r="B4" s="130"/>
      <c r="C4" s="130"/>
      <c r="D4" s="130"/>
      <c r="E4" s="130"/>
      <c r="IU4"/>
      <c r="IV4"/>
    </row>
    <row r="5" spans="1:256" s="9" customFormat="1" ht="14.25">
      <c r="A5" s="11"/>
      <c r="B5" s="6"/>
      <c r="C5" s="6"/>
      <c r="D5" s="11"/>
      <c r="E5" s="12"/>
      <c r="IU5"/>
      <c r="IV5"/>
    </row>
    <row r="6" spans="1:256" s="14" customFormat="1" ht="19.5" customHeight="1">
      <c r="A6" s="131" t="s">
        <v>8</v>
      </c>
      <c r="B6" s="132" t="s">
        <v>9</v>
      </c>
      <c r="C6" s="133" t="s">
        <v>10</v>
      </c>
      <c r="D6" s="134" t="s">
        <v>11</v>
      </c>
      <c r="E6" s="135" t="s">
        <v>12</v>
      </c>
      <c r="IU6"/>
      <c r="IV6"/>
    </row>
    <row r="7" spans="1:256" s="14" customFormat="1" ht="14.85" customHeight="1">
      <c r="A7" s="131"/>
      <c r="B7" s="132"/>
      <c r="C7" s="132"/>
      <c r="D7" s="134"/>
      <c r="E7" s="135"/>
      <c r="IU7"/>
      <c r="IV7"/>
    </row>
    <row r="8" spans="1:256" s="14" customFormat="1" ht="12.75" customHeight="1">
      <c r="A8" s="15">
        <v>1</v>
      </c>
      <c r="B8" s="16">
        <v>2</v>
      </c>
      <c r="C8" s="16">
        <v>3</v>
      </c>
      <c r="D8" s="17">
        <v>4</v>
      </c>
      <c r="E8" s="17">
        <v>5</v>
      </c>
      <c r="IU8" s="18"/>
      <c r="IV8" s="18"/>
    </row>
    <row r="9" spans="1:256" s="14" customFormat="1" ht="12.75" customHeight="1">
      <c r="A9" s="129" t="s">
        <v>13</v>
      </c>
      <c r="B9" s="129"/>
      <c r="C9" s="129"/>
      <c r="D9" s="129"/>
      <c r="E9" s="129"/>
      <c r="IU9" s="18"/>
      <c r="IV9" s="18"/>
    </row>
    <row r="10" spans="1:256" s="23" customFormat="1" ht="15" customHeight="1">
      <c r="A10" s="19" t="s">
        <v>14</v>
      </c>
      <c r="B10" s="19"/>
      <c r="C10" s="19"/>
      <c r="D10" s="20" t="s">
        <v>15</v>
      </c>
      <c r="E10" s="21">
        <f>'załącznik_1 po zmianach'!E10-załącznik_1!E10</f>
        <v>0</v>
      </c>
      <c r="F10" s="22"/>
      <c r="IU10" s="24"/>
      <c r="IV10" s="24"/>
    </row>
    <row r="11" spans="1:256" s="23" customFormat="1" ht="44.1" customHeight="1">
      <c r="A11" s="19"/>
      <c r="B11" s="19"/>
      <c r="C11" s="19"/>
      <c r="D11" s="25" t="s">
        <v>16</v>
      </c>
      <c r="E11" s="21">
        <f>'załącznik_1 po zmianach'!E11-załącznik_1!E11</f>
        <v>0</v>
      </c>
      <c r="F11" s="22"/>
      <c r="IU11" s="24"/>
      <c r="IV11" s="24"/>
    </row>
    <row r="12" spans="1:256" s="23" customFormat="1" ht="15" customHeight="1">
      <c r="A12" s="19"/>
      <c r="B12" s="19" t="s">
        <v>17</v>
      </c>
      <c r="C12" s="19"/>
      <c r="D12" s="25" t="s">
        <v>18</v>
      </c>
      <c r="E12" s="21">
        <f>'załącznik_1 po zmianach'!E12-załącznik_1!E12</f>
        <v>0</v>
      </c>
      <c r="F12" s="22"/>
      <c r="IU12" s="24"/>
      <c r="IV12" s="24"/>
    </row>
    <row r="13" spans="1:256" s="23" customFormat="1" ht="44.1" customHeight="1">
      <c r="A13" s="19"/>
      <c r="B13" s="19"/>
      <c r="C13" s="19"/>
      <c r="D13" s="25" t="s">
        <v>16</v>
      </c>
      <c r="E13" s="21">
        <f>'załącznik_1 po zmianach'!E13-załącznik_1!E13</f>
        <v>0</v>
      </c>
      <c r="F13" s="22"/>
      <c r="IU13" s="24"/>
      <c r="IV13" s="24"/>
    </row>
    <row r="14" spans="1:256" s="23" customFormat="1" ht="24">
      <c r="A14" s="19"/>
      <c r="B14" s="19"/>
      <c r="C14" s="19" t="s">
        <v>19</v>
      </c>
      <c r="D14" s="25" t="s">
        <v>20</v>
      </c>
      <c r="E14" s="21">
        <f>'załącznik_1 po zmianach'!E14-załącznik_1!E14</f>
        <v>0</v>
      </c>
      <c r="F14" s="22"/>
      <c r="IU14" s="24"/>
      <c r="IV14" s="24"/>
    </row>
    <row r="15" spans="1:256" s="23" customFormat="1" ht="12">
      <c r="A15" s="19"/>
      <c r="B15" s="19"/>
      <c r="C15" s="19" t="s">
        <v>21</v>
      </c>
      <c r="D15" s="25" t="s">
        <v>22</v>
      </c>
      <c r="E15" s="21">
        <f>'załącznik_1 po zmianach'!E15-załącznik_1!E15</f>
        <v>0</v>
      </c>
      <c r="F15" s="22"/>
      <c r="IU15" s="24"/>
      <c r="IV15" s="24"/>
    </row>
    <row r="16" spans="1:256" s="23" customFormat="1" ht="49.9" customHeight="1">
      <c r="A16" s="19"/>
      <c r="B16" s="19"/>
      <c r="C16" s="19" t="s">
        <v>23</v>
      </c>
      <c r="D16" s="25" t="s">
        <v>24</v>
      </c>
      <c r="E16" s="21">
        <f>'załącznik_1 po zmianach'!E16-załącznik_1!E16</f>
        <v>0</v>
      </c>
      <c r="F16" s="22"/>
      <c r="IU16" s="24"/>
      <c r="IV16" s="24"/>
    </row>
    <row r="17" spans="1:256" s="23" customFormat="1" ht="17.100000000000001" customHeight="1">
      <c r="A17" s="19"/>
      <c r="B17" s="19"/>
      <c r="C17" s="19" t="s">
        <v>25</v>
      </c>
      <c r="D17" s="25" t="s">
        <v>26</v>
      </c>
      <c r="E17" s="21">
        <f>'załącznik_1 po zmianach'!E17-załącznik_1!E17</f>
        <v>0</v>
      </c>
      <c r="F17" s="22"/>
      <c r="IU17" s="24"/>
      <c r="IV17" s="24"/>
    </row>
    <row r="18" spans="1:256" s="23" customFormat="1" ht="15" customHeight="1">
      <c r="A18" s="19" t="s">
        <v>27</v>
      </c>
      <c r="B18" s="19"/>
      <c r="C18" s="19"/>
      <c r="D18" s="25" t="s">
        <v>28</v>
      </c>
      <c r="E18" s="21">
        <f>'załącznik_1 po zmianach'!E18-załącznik_1!E18</f>
        <v>0</v>
      </c>
      <c r="F18" s="22"/>
      <c r="IU18" s="24"/>
      <c r="IV18" s="24"/>
    </row>
    <row r="19" spans="1:256" s="23" customFormat="1" ht="44.1" customHeight="1">
      <c r="A19" s="19"/>
      <c r="B19" s="19"/>
      <c r="C19" s="19"/>
      <c r="D19" s="25" t="s">
        <v>16</v>
      </c>
      <c r="E19" s="21">
        <f>'załącznik_1 po zmianach'!E19-załącznik_1!E19</f>
        <v>0</v>
      </c>
      <c r="F19" s="22"/>
      <c r="IU19" s="24"/>
      <c r="IV19" s="24"/>
    </row>
    <row r="20" spans="1:256" s="23" customFormat="1" ht="12">
      <c r="A20" s="19"/>
      <c r="B20" s="19" t="s">
        <v>29</v>
      </c>
      <c r="C20" s="19"/>
      <c r="D20" s="25" t="s">
        <v>30</v>
      </c>
      <c r="E20" s="21">
        <f>'załącznik_1 po zmianach'!E20-załącznik_1!E20</f>
        <v>0</v>
      </c>
      <c r="F20" s="22"/>
      <c r="IU20" s="24"/>
      <c r="IV20" s="24"/>
    </row>
    <row r="21" spans="1:256" s="23" customFormat="1" ht="44.1" customHeight="1">
      <c r="A21" s="19"/>
      <c r="B21" s="19"/>
      <c r="C21" s="19"/>
      <c r="D21" s="25" t="s">
        <v>16</v>
      </c>
      <c r="E21" s="21">
        <f>'załącznik_1 po zmianach'!E21-załącznik_1!E21</f>
        <v>0</v>
      </c>
      <c r="F21" s="22"/>
      <c r="IU21" s="24"/>
      <c r="IV21" s="24"/>
    </row>
    <row r="22" spans="1:256" s="23" customFormat="1" ht="18.600000000000001" customHeight="1">
      <c r="A22" s="19"/>
      <c r="B22" s="19"/>
      <c r="C22" s="19" t="s">
        <v>31</v>
      </c>
      <c r="D22" s="25" t="s">
        <v>32</v>
      </c>
      <c r="E22" s="21">
        <f>'załącznik_1 po zmianach'!E22-załącznik_1!E22</f>
        <v>0</v>
      </c>
      <c r="F22" s="22"/>
      <c r="IU22" s="24"/>
      <c r="IV22" s="24"/>
    </row>
    <row r="23" spans="1:256" s="28" customFormat="1" ht="15" customHeight="1">
      <c r="A23" s="26" t="s">
        <v>33</v>
      </c>
      <c r="B23" s="26"/>
      <c r="C23" s="26"/>
      <c r="D23" s="27" t="s">
        <v>34</v>
      </c>
      <c r="E23" s="21">
        <f>'załącznik_1 po zmianach'!E23-załącznik_1!E23</f>
        <v>0</v>
      </c>
      <c r="F23" s="22"/>
      <c r="IU23" s="24"/>
      <c r="IV23" s="24"/>
    </row>
    <row r="24" spans="1:256" s="23" customFormat="1" ht="44.1" customHeight="1">
      <c r="A24" s="19"/>
      <c r="B24" s="19"/>
      <c r="C24" s="19"/>
      <c r="D24" s="25" t="s">
        <v>16</v>
      </c>
      <c r="E24" s="21">
        <f>'załącznik_1 po zmianach'!E24-załącznik_1!E24</f>
        <v>0</v>
      </c>
      <c r="F24" s="22"/>
      <c r="IU24" s="24"/>
      <c r="IV24" s="24"/>
    </row>
    <row r="25" spans="1:256" s="28" customFormat="1" ht="12">
      <c r="A25" s="26"/>
      <c r="B25" s="26" t="s">
        <v>35</v>
      </c>
      <c r="C25" s="26"/>
      <c r="D25" s="27" t="s">
        <v>36</v>
      </c>
      <c r="E25" s="21">
        <f>'załącznik_1 po zmianach'!E25-załącznik_1!E25</f>
        <v>0</v>
      </c>
      <c r="F25" s="22"/>
      <c r="IU25" s="24"/>
      <c r="IV25" s="24"/>
    </row>
    <row r="26" spans="1:256" s="23" customFormat="1" ht="44.1" customHeight="1">
      <c r="A26" s="19"/>
      <c r="B26" s="19"/>
      <c r="C26" s="19"/>
      <c r="D26" s="25" t="s">
        <v>16</v>
      </c>
      <c r="E26" s="21">
        <f>'załącznik_1 po zmianach'!E26-załącznik_1!E26</f>
        <v>0</v>
      </c>
      <c r="F26" s="22"/>
      <c r="IU26" s="24"/>
      <c r="IV26" s="24"/>
    </row>
    <row r="27" spans="1:256" s="28" customFormat="1" ht="50.65" customHeight="1">
      <c r="A27" s="26"/>
      <c r="B27" s="26"/>
      <c r="C27" s="26" t="s">
        <v>37</v>
      </c>
      <c r="D27" s="27" t="s">
        <v>38</v>
      </c>
      <c r="E27" s="21">
        <f>'załącznik_1 po zmianach'!E27-załącznik_1!E27</f>
        <v>0</v>
      </c>
      <c r="F27" s="22"/>
      <c r="IU27" s="24"/>
      <c r="IV27" s="24"/>
    </row>
    <row r="28" spans="1:256" s="28" customFormat="1" ht="16.350000000000001" customHeight="1">
      <c r="A28" s="26"/>
      <c r="B28" s="26" t="s">
        <v>39</v>
      </c>
      <c r="C28" s="26"/>
      <c r="D28" s="27" t="s">
        <v>40</v>
      </c>
      <c r="E28" s="21">
        <f>'załącznik_1 po zmianach'!E28-załącznik_1!E28</f>
        <v>0</v>
      </c>
      <c r="F28" s="22"/>
      <c r="IU28" s="24"/>
      <c r="IV28" s="24"/>
    </row>
    <row r="29" spans="1:256" s="23" customFormat="1" ht="44.1" customHeight="1">
      <c r="A29" s="19"/>
      <c r="B29" s="19"/>
      <c r="C29" s="19"/>
      <c r="D29" s="25" t="s">
        <v>16</v>
      </c>
      <c r="E29" s="21">
        <f>'załącznik_1 po zmianach'!E29-załącznik_1!E29</f>
        <v>0</v>
      </c>
      <c r="F29" s="22"/>
      <c r="IU29" s="24"/>
      <c r="IV29" s="24"/>
    </row>
    <row r="30" spans="1:256" s="28" customFormat="1" ht="17.850000000000001" customHeight="1">
      <c r="A30" s="26"/>
      <c r="B30" s="26"/>
      <c r="C30" s="26" t="s">
        <v>31</v>
      </c>
      <c r="D30" s="25" t="s">
        <v>32</v>
      </c>
      <c r="E30" s="21">
        <f>'załącznik_1 po zmianach'!E30-załącznik_1!E30</f>
        <v>0</v>
      </c>
      <c r="F30" s="22"/>
      <c r="IU30" s="24"/>
      <c r="IV30" s="24"/>
    </row>
    <row r="31" spans="1:256" s="28" customFormat="1" ht="17.100000000000001" customHeight="1">
      <c r="A31" s="26"/>
      <c r="B31" s="26"/>
      <c r="C31" s="26" t="s">
        <v>41</v>
      </c>
      <c r="D31" s="27" t="s">
        <v>42</v>
      </c>
      <c r="E31" s="21">
        <f>'załącznik_1 po zmianach'!E31-załącznik_1!E31</f>
        <v>0</v>
      </c>
      <c r="F31" s="22"/>
      <c r="IU31" s="24"/>
      <c r="IV31" s="24"/>
    </row>
    <row r="32" spans="1:256" s="28" customFormat="1" ht="17.100000000000001" customHeight="1">
      <c r="A32" s="26"/>
      <c r="B32" s="26" t="s">
        <v>43</v>
      </c>
      <c r="C32" s="26"/>
      <c r="D32" s="27" t="s">
        <v>44</v>
      </c>
      <c r="E32" s="21">
        <f>'załącznik_1 po zmianach'!E32-załącznik_1!E32</f>
        <v>300000</v>
      </c>
      <c r="F32" s="22"/>
      <c r="IU32" s="24"/>
      <c r="IV32" s="24"/>
    </row>
    <row r="33" spans="1:256" s="28" customFormat="1" ht="17.100000000000001" customHeight="1">
      <c r="A33" s="26"/>
      <c r="B33" s="26"/>
      <c r="C33" s="26" t="s">
        <v>41</v>
      </c>
      <c r="D33" s="27" t="s">
        <v>42</v>
      </c>
      <c r="E33" s="21">
        <f>'załącznik_1 po zmianach'!E33-załącznik_1!E33</f>
        <v>300000</v>
      </c>
      <c r="F33" s="22"/>
      <c r="IU33" s="24"/>
      <c r="IV33" s="24"/>
    </row>
    <row r="34" spans="1:256" s="28" customFormat="1" ht="30" customHeight="1">
      <c r="A34" s="26" t="s">
        <v>45</v>
      </c>
      <c r="B34" s="26"/>
      <c r="C34" s="26"/>
      <c r="D34" s="27" t="s">
        <v>46</v>
      </c>
      <c r="E34" s="21">
        <f>'załącznik_1 po zmianach'!E34-załącznik_1!E34</f>
        <v>0</v>
      </c>
      <c r="F34" s="22"/>
      <c r="IU34" s="24"/>
      <c r="IV34" s="24"/>
    </row>
    <row r="35" spans="1:256" s="23" customFormat="1" ht="44.1" customHeight="1">
      <c r="A35" s="19"/>
      <c r="B35" s="19"/>
      <c r="C35" s="19"/>
      <c r="D35" s="25" t="s">
        <v>16</v>
      </c>
      <c r="E35" s="21">
        <f>'załącznik_1 po zmianach'!E35-załącznik_1!E35</f>
        <v>0</v>
      </c>
      <c r="F35" s="22"/>
      <c r="IU35" s="24"/>
      <c r="IV35" s="24"/>
    </row>
    <row r="36" spans="1:256" s="28" customFormat="1" ht="30" customHeight="1">
      <c r="A36" s="26"/>
      <c r="B36" s="26" t="s">
        <v>47</v>
      </c>
      <c r="C36" s="26"/>
      <c r="D36" s="27" t="s">
        <v>48</v>
      </c>
      <c r="E36" s="21">
        <f>'załącznik_1 po zmianach'!E36-załącznik_1!E36</f>
        <v>0</v>
      </c>
      <c r="F36" s="22"/>
      <c r="IU36" s="24"/>
      <c r="IV36" s="24"/>
    </row>
    <row r="37" spans="1:256" s="23" customFormat="1" ht="44.1" customHeight="1">
      <c r="A37" s="19"/>
      <c r="B37" s="19"/>
      <c r="C37" s="19"/>
      <c r="D37" s="25" t="s">
        <v>16</v>
      </c>
      <c r="E37" s="21">
        <f>'załącznik_1 po zmianach'!E37-załącznik_1!E37</f>
        <v>0</v>
      </c>
      <c r="F37" s="22"/>
      <c r="IU37" s="24"/>
      <c r="IV37" s="24"/>
    </row>
    <row r="38" spans="1:256" s="28" customFormat="1" ht="54.4" customHeight="1">
      <c r="A38" s="26"/>
      <c r="B38" s="26"/>
      <c r="C38" s="26" t="s">
        <v>37</v>
      </c>
      <c r="D38" s="27" t="s">
        <v>38</v>
      </c>
      <c r="E38" s="21">
        <f>'załącznik_1 po zmianach'!E38-załącznik_1!E38</f>
        <v>0</v>
      </c>
      <c r="F38" s="22"/>
      <c r="IU38" s="24"/>
      <c r="IV38" s="24"/>
    </row>
    <row r="39" spans="1:256" s="28" customFormat="1" ht="17.850000000000001" customHeight="1">
      <c r="A39" s="26" t="s">
        <v>49</v>
      </c>
      <c r="B39" s="26"/>
      <c r="C39" s="26"/>
      <c r="D39" s="27" t="s">
        <v>50</v>
      </c>
      <c r="E39" s="21">
        <f>'załącznik_1 po zmianach'!E39-załącznik_1!E39</f>
        <v>0</v>
      </c>
      <c r="F39" s="22"/>
      <c r="IU39" s="24"/>
      <c r="IV39" s="24"/>
    </row>
    <row r="40" spans="1:256" s="23" customFormat="1" ht="44.1" customHeight="1">
      <c r="A40" s="19"/>
      <c r="B40" s="19"/>
      <c r="C40" s="19"/>
      <c r="D40" s="25" t="s">
        <v>16</v>
      </c>
      <c r="E40" s="21">
        <f>'załącznik_1 po zmianach'!E40-załącznik_1!E40</f>
        <v>0</v>
      </c>
      <c r="F40" s="22"/>
      <c r="IU40" s="24"/>
      <c r="IV40" s="24"/>
    </row>
    <row r="41" spans="1:256" s="28" customFormat="1" ht="16.350000000000001" customHeight="1">
      <c r="A41" s="26"/>
      <c r="B41" s="26" t="s">
        <v>51</v>
      </c>
      <c r="C41" s="26"/>
      <c r="D41" s="27" t="s">
        <v>52</v>
      </c>
      <c r="E41" s="21">
        <f>'załącznik_1 po zmianach'!E41-załącznik_1!E41</f>
        <v>0</v>
      </c>
      <c r="F41" s="22"/>
      <c r="IU41" s="24"/>
      <c r="IV41" s="24"/>
    </row>
    <row r="42" spans="1:256" s="23" customFormat="1" ht="44.1" customHeight="1">
      <c r="A42" s="19"/>
      <c r="B42" s="19"/>
      <c r="C42" s="19"/>
      <c r="D42" s="25" t="s">
        <v>16</v>
      </c>
      <c r="E42" s="21">
        <f>'załącznik_1 po zmianach'!E42-załącznik_1!E42</f>
        <v>0</v>
      </c>
      <c r="F42" s="22"/>
      <c r="IU42" s="24"/>
      <c r="IV42" s="24"/>
    </row>
    <row r="43" spans="1:256" s="28" customFormat="1" ht="17.100000000000001" customHeight="1">
      <c r="A43" s="26"/>
      <c r="B43" s="26"/>
      <c r="C43" s="26" t="s">
        <v>41</v>
      </c>
      <c r="D43" s="27" t="s">
        <v>42</v>
      </c>
      <c r="E43" s="21">
        <f>'załącznik_1 po zmianach'!E43-załącznik_1!E43</f>
        <v>0</v>
      </c>
      <c r="F43" s="22"/>
      <c r="IU43" s="24"/>
      <c r="IV43" s="24"/>
    </row>
    <row r="44" spans="1:256" s="28" customFormat="1" ht="15.6" customHeight="1">
      <c r="A44" s="26"/>
      <c r="B44" s="26" t="s">
        <v>53</v>
      </c>
      <c r="C44" s="26"/>
      <c r="D44" s="27" t="s">
        <v>54</v>
      </c>
      <c r="E44" s="21">
        <f>'załącznik_1 po zmianach'!E44-załącznik_1!E44</f>
        <v>-640000</v>
      </c>
      <c r="F44" s="22"/>
      <c r="IU44" s="24"/>
      <c r="IV44" s="24"/>
    </row>
    <row r="45" spans="1:256" s="23" customFormat="1" ht="44.1" customHeight="1">
      <c r="A45" s="19"/>
      <c r="B45" s="19"/>
      <c r="C45" s="19"/>
      <c r="D45" s="25" t="s">
        <v>16</v>
      </c>
      <c r="E45" s="21">
        <f>'załącznik_1 po zmianach'!E45-załącznik_1!E45</f>
        <v>0</v>
      </c>
      <c r="F45" s="22"/>
      <c r="IU45" s="24"/>
      <c r="IV45" s="24"/>
    </row>
    <row r="46" spans="1:256" s="28" customFormat="1" ht="16.350000000000001" customHeight="1">
      <c r="A46" s="26"/>
      <c r="B46" s="26"/>
      <c r="C46" s="26" t="s">
        <v>55</v>
      </c>
      <c r="D46" s="27" t="s">
        <v>56</v>
      </c>
      <c r="E46" s="21">
        <f>'załącznik_1 po zmianach'!E46-załącznik_1!E46</f>
        <v>-640000</v>
      </c>
      <c r="F46" s="22"/>
      <c r="IU46" s="24"/>
      <c r="IV46" s="24"/>
    </row>
    <row r="47" spans="1:256" s="28" customFormat="1" ht="15.6" customHeight="1">
      <c r="A47" s="26"/>
      <c r="B47" s="26"/>
      <c r="C47" s="26" t="s">
        <v>21</v>
      </c>
      <c r="D47" s="27" t="s">
        <v>22</v>
      </c>
      <c r="E47" s="21">
        <f>'załącznik_1 po zmianach'!E47-załącznik_1!E47</f>
        <v>0</v>
      </c>
      <c r="F47" s="22"/>
      <c r="IU47" s="24"/>
      <c r="IV47" s="24"/>
    </row>
    <row r="48" spans="1:256" s="28" customFormat="1" ht="40.35" customHeight="1">
      <c r="A48" s="26" t="s">
        <v>57</v>
      </c>
      <c r="B48" s="26"/>
      <c r="C48" s="26"/>
      <c r="D48" s="27" t="s">
        <v>58</v>
      </c>
      <c r="E48" s="21">
        <f>'załącznik_1 po zmianach'!E48-załącznik_1!E48</f>
        <v>0</v>
      </c>
      <c r="F48" s="22"/>
      <c r="IU48" s="24"/>
      <c r="IV48" s="24"/>
    </row>
    <row r="49" spans="1:256" s="23" customFormat="1" ht="44.1" customHeight="1">
      <c r="A49" s="19"/>
      <c r="B49" s="19"/>
      <c r="C49" s="19"/>
      <c r="D49" s="25" t="s">
        <v>16</v>
      </c>
      <c r="E49" s="21">
        <f>'załącznik_1 po zmianach'!E49-załącznik_1!E49</f>
        <v>0</v>
      </c>
      <c r="F49" s="22"/>
      <c r="IU49" s="24"/>
      <c r="IV49" s="24"/>
    </row>
    <row r="50" spans="1:256" s="28" customFormat="1" ht="15.6" customHeight="1">
      <c r="A50" s="26"/>
      <c r="B50" s="26" t="s">
        <v>59</v>
      </c>
      <c r="C50" s="26"/>
      <c r="D50" s="27" t="s">
        <v>60</v>
      </c>
      <c r="E50" s="21">
        <f>'załącznik_1 po zmianach'!E50-załącznik_1!E50</f>
        <v>0</v>
      </c>
      <c r="F50" s="22"/>
      <c r="IU50" s="24"/>
      <c r="IV50" s="24"/>
    </row>
    <row r="51" spans="1:256" s="23" customFormat="1" ht="44.1" customHeight="1">
      <c r="A51" s="19"/>
      <c r="B51" s="19"/>
      <c r="C51" s="19"/>
      <c r="D51" s="25" t="s">
        <v>16</v>
      </c>
      <c r="E51" s="21">
        <f>'załącznik_1 po zmianach'!E51-załącznik_1!E51</f>
        <v>0</v>
      </c>
      <c r="F51" s="22"/>
      <c r="IU51" s="24"/>
      <c r="IV51" s="24"/>
    </row>
    <row r="52" spans="1:256" s="28" customFormat="1" ht="29.85" customHeight="1">
      <c r="A52" s="26"/>
      <c r="B52" s="26"/>
      <c r="C52" s="26" t="s">
        <v>61</v>
      </c>
      <c r="D52" s="27" t="s">
        <v>62</v>
      </c>
      <c r="E52" s="21">
        <f>'załącznik_1 po zmianach'!E52-załącznik_1!E52</f>
        <v>0</v>
      </c>
      <c r="F52" s="22"/>
      <c r="IU52" s="24"/>
      <c r="IV52" s="24"/>
    </row>
    <row r="53" spans="1:256" s="28" customFormat="1" ht="39.6" customHeight="1">
      <c r="A53" s="26"/>
      <c r="B53" s="26" t="s">
        <v>63</v>
      </c>
      <c r="C53" s="26"/>
      <c r="D53" s="25" t="s">
        <v>64</v>
      </c>
      <c r="E53" s="21">
        <f>'załącznik_1 po zmianach'!E53-załącznik_1!E53</f>
        <v>52</v>
      </c>
      <c r="F53" s="22"/>
      <c r="IU53" s="24"/>
      <c r="IV53" s="24"/>
    </row>
    <row r="54" spans="1:256" s="23" customFormat="1" ht="44.1" customHeight="1">
      <c r="A54" s="19"/>
      <c r="B54" s="19"/>
      <c r="C54" s="19"/>
      <c r="D54" s="25" t="s">
        <v>16</v>
      </c>
      <c r="E54" s="21">
        <f>'załącznik_1 po zmianach'!E54-załącznik_1!E54</f>
        <v>0</v>
      </c>
      <c r="F54" s="22"/>
      <c r="IU54" s="24"/>
      <c r="IV54" s="24"/>
    </row>
    <row r="55" spans="1:256" s="28" customFormat="1" ht="12">
      <c r="A55" s="26"/>
      <c r="B55" s="26"/>
      <c r="C55" s="19" t="s">
        <v>65</v>
      </c>
      <c r="D55" s="25" t="s">
        <v>66</v>
      </c>
      <c r="E55" s="21">
        <f>'załącznik_1 po zmianach'!E55-załącznik_1!E55</f>
        <v>0</v>
      </c>
      <c r="F55" s="22"/>
      <c r="IU55" s="24"/>
      <c r="IV55" s="24"/>
    </row>
    <row r="56" spans="1:256" s="28" customFormat="1" ht="12">
      <c r="A56" s="26"/>
      <c r="B56" s="26"/>
      <c r="C56" s="19" t="s">
        <v>67</v>
      </c>
      <c r="D56" s="25" t="s">
        <v>68</v>
      </c>
      <c r="E56" s="21">
        <f>'załącznik_1 po zmianach'!E56-załącznik_1!E56</f>
        <v>-4283</v>
      </c>
      <c r="F56" s="22"/>
      <c r="IU56" s="24"/>
      <c r="IV56" s="24"/>
    </row>
    <row r="57" spans="1:256" s="28" customFormat="1" ht="12">
      <c r="A57" s="26"/>
      <c r="B57" s="26"/>
      <c r="C57" s="19" t="s">
        <v>69</v>
      </c>
      <c r="D57" s="25" t="s">
        <v>70</v>
      </c>
      <c r="E57" s="21">
        <f>'załącznik_1 po zmianach'!E57-załącznik_1!E57</f>
        <v>10935</v>
      </c>
      <c r="F57" s="22"/>
      <c r="IU57" s="24"/>
      <c r="IV57" s="24"/>
    </row>
    <row r="58" spans="1:256" s="28" customFormat="1" ht="12">
      <c r="A58" s="26"/>
      <c r="B58" s="26"/>
      <c r="C58" s="19" t="s">
        <v>71</v>
      </c>
      <c r="D58" s="25" t="s">
        <v>72</v>
      </c>
      <c r="E58" s="21">
        <f>'załącznik_1 po zmianach'!E58-załącznik_1!E58</f>
        <v>-6800</v>
      </c>
      <c r="F58" s="22"/>
      <c r="IU58" s="24"/>
      <c r="IV58" s="24"/>
    </row>
    <row r="59" spans="1:256" s="28" customFormat="1" ht="12">
      <c r="A59" s="26"/>
      <c r="B59" s="26"/>
      <c r="C59" s="19" t="s">
        <v>73</v>
      </c>
      <c r="D59" s="25" t="s">
        <v>74</v>
      </c>
      <c r="E59" s="21">
        <f>'załącznik_1 po zmianach'!E59-załącznik_1!E59</f>
        <v>200</v>
      </c>
      <c r="F59" s="22"/>
      <c r="IU59" s="24"/>
      <c r="IV59" s="24"/>
    </row>
    <row r="60" spans="1:256" s="28" customFormat="1" ht="17.100000000000001" customHeight="1">
      <c r="A60" s="26"/>
      <c r="B60" s="26"/>
      <c r="C60" s="19" t="s">
        <v>75</v>
      </c>
      <c r="D60" s="25" t="s">
        <v>76</v>
      </c>
      <c r="E60" s="21">
        <f>'załącznik_1 po zmianach'!E60-załącznik_1!E60</f>
        <v>0</v>
      </c>
      <c r="F60" s="22"/>
      <c r="IU60" s="24"/>
      <c r="IV60" s="24"/>
    </row>
    <row r="61" spans="1:256" s="28" customFormat="1" ht="47.1" customHeight="1">
      <c r="A61" s="26"/>
      <c r="B61" s="26" t="s">
        <v>77</v>
      </c>
      <c r="C61" s="19"/>
      <c r="D61" s="25" t="s">
        <v>78</v>
      </c>
      <c r="E61" s="21">
        <f>'załącznik_1 po zmianach'!E61-załącznik_1!E61</f>
        <v>-25843</v>
      </c>
      <c r="F61" s="22"/>
      <c r="IU61" s="24"/>
      <c r="IV61" s="24"/>
    </row>
    <row r="62" spans="1:256" s="23" customFormat="1" ht="44.1" customHeight="1">
      <c r="A62" s="19"/>
      <c r="B62" s="19"/>
      <c r="C62" s="19"/>
      <c r="D62" s="25" t="s">
        <v>16</v>
      </c>
      <c r="E62" s="21">
        <f>'załącznik_1 po zmianach'!E62-załącznik_1!E62</f>
        <v>0</v>
      </c>
      <c r="F62" s="22"/>
      <c r="IU62" s="24"/>
      <c r="IV62" s="24"/>
    </row>
    <row r="63" spans="1:256" s="28" customFormat="1" ht="12">
      <c r="A63" s="26"/>
      <c r="B63" s="26"/>
      <c r="C63" s="19" t="s">
        <v>65</v>
      </c>
      <c r="D63" s="25" t="s">
        <v>66</v>
      </c>
      <c r="E63" s="21">
        <f>'załącznik_1 po zmianach'!E63-załącznik_1!E63</f>
        <v>0</v>
      </c>
      <c r="F63" s="22"/>
      <c r="IU63" s="24"/>
      <c r="IV63" s="24"/>
    </row>
    <row r="64" spans="1:256" s="28" customFormat="1" ht="12">
      <c r="A64" s="26"/>
      <c r="B64" s="26"/>
      <c r="C64" s="19" t="s">
        <v>67</v>
      </c>
      <c r="D64" s="25" t="s">
        <v>68</v>
      </c>
      <c r="E64" s="21">
        <f>'załącznik_1 po zmianach'!E64-załącznik_1!E64</f>
        <v>-37294</v>
      </c>
      <c r="F64" s="22"/>
      <c r="IU64" s="24"/>
      <c r="IV64" s="24"/>
    </row>
    <row r="65" spans="1:256" s="28" customFormat="1" ht="12">
      <c r="A65" s="26"/>
      <c r="B65" s="26"/>
      <c r="C65" s="19" t="s">
        <v>69</v>
      </c>
      <c r="D65" s="25" t="s">
        <v>70</v>
      </c>
      <c r="E65" s="21">
        <f>'załącznik_1 po zmianach'!E65-załącznik_1!E65</f>
        <v>200</v>
      </c>
      <c r="F65" s="22"/>
      <c r="IU65" s="24"/>
      <c r="IV65" s="24"/>
    </row>
    <row r="66" spans="1:256" s="28" customFormat="1" ht="12">
      <c r="A66" s="26"/>
      <c r="B66" s="26"/>
      <c r="C66" s="19" t="s">
        <v>71</v>
      </c>
      <c r="D66" s="25" t="s">
        <v>72</v>
      </c>
      <c r="E66" s="21">
        <f>'załącznik_1 po zmianach'!E66-załącznik_1!E66</f>
        <v>-3549</v>
      </c>
      <c r="F66" s="22"/>
      <c r="IU66" s="24"/>
      <c r="IV66" s="24"/>
    </row>
    <row r="67" spans="1:256" s="28" customFormat="1" ht="12">
      <c r="A67" s="26"/>
      <c r="B67" s="26"/>
      <c r="C67" s="19" t="s">
        <v>79</v>
      </c>
      <c r="D67" s="25" t="s">
        <v>80</v>
      </c>
      <c r="E67" s="21">
        <f>'załącznik_1 po zmianach'!E67-załącznik_1!E67</f>
        <v>0</v>
      </c>
      <c r="F67" s="22"/>
      <c r="IU67" s="24"/>
      <c r="IV67" s="24"/>
    </row>
    <row r="68" spans="1:256" s="28" customFormat="1" ht="12">
      <c r="A68" s="26"/>
      <c r="B68" s="26"/>
      <c r="C68" s="19" t="s">
        <v>73</v>
      </c>
      <c r="D68" s="25" t="s">
        <v>74</v>
      </c>
      <c r="E68" s="21">
        <f>'załącznik_1 po zmianach'!E68-załącznik_1!E68</f>
        <v>14800</v>
      </c>
      <c r="F68" s="22"/>
      <c r="IU68" s="24"/>
      <c r="IV68" s="24"/>
    </row>
    <row r="69" spans="1:256" s="28" customFormat="1" ht="12">
      <c r="A69" s="26"/>
      <c r="B69" s="26"/>
      <c r="C69" s="19" t="s">
        <v>21</v>
      </c>
      <c r="D69" s="25" t="s">
        <v>22</v>
      </c>
      <c r="E69" s="21">
        <f>'załącznik_1 po zmianach'!E69-załącznik_1!E69</f>
        <v>0</v>
      </c>
      <c r="F69" s="22"/>
      <c r="IU69" s="24"/>
      <c r="IV69" s="24"/>
    </row>
    <row r="70" spans="1:256" s="28" customFormat="1" ht="16.350000000000001" customHeight="1">
      <c r="A70" s="26"/>
      <c r="B70" s="26"/>
      <c r="C70" s="19" t="s">
        <v>75</v>
      </c>
      <c r="D70" s="25" t="s">
        <v>76</v>
      </c>
      <c r="E70" s="21">
        <f>'załącznik_1 po zmianach'!E70-załącznik_1!E70</f>
        <v>0</v>
      </c>
      <c r="F70" s="22"/>
      <c r="IU70" s="24"/>
      <c r="IV70" s="24"/>
    </row>
    <row r="71" spans="1:256" s="28" customFormat="1" ht="30" customHeight="1">
      <c r="A71" s="26"/>
      <c r="B71" s="26" t="s">
        <v>81</v>
      </c>
      <c r="C71" s="19"/>
      <c r="D71" s="25" t="s">
        <v>82</v>
      </c>
      <c r="E71" s="21">
        <f>'załącznik_1 po zmianach'!E71-załącznik_1!E71</f>
        <v>30000</v>
      </c>
      <c r="F71" s="22"/>
      <c r="IU71" s="24"/>
      <c r="IV71" s="24"/>
    </row>
    <row r="72" spans="1:256" s="23" customFormat="1" ht="44.1" customHeight="1">
      <c r="A72" s="19"/>
      <c r="B72" s="19"/>
      <c r="C72" s="19"/>
      <c r="D72" s="25" t="s">
        <v>16</v>
      </c>
      <c r="E72" s="21">
        <f>'załącznik_1 po zmianach'!E72-załącznik_1!E72</f>
        <v>0</v>
      </c>
      <c r="F72" s="22"/>
      <c r="IU72" s="24"/>
      <c r="IV72" s="24"/>
    </row>
    <row r="73" spans="1:256" s="28" customFormat="1" ht="12">
      <c r="A73" s="26"/>
      <c r="B73" s="26"/>
      <c r="C73" s="19" t="s">
        <v>83</v>
      </c>
      <c r="D73" s="25" t="s">
        <v>84</v>
      </c>
      <c r="E73" s="21">
        <f>'załącznik_1 po zmianach'!E73-załącznik_1!E73</f>
        <v>0</v>
      </c>
      <c r="F73" s="22"/>
      <c r="IU73" s="24"/>
      <c r="IV73" s="24"/>
    </row>
    <row r="74" spans="1:256" s="28" customFormat="1" ht="12">
      <c r="A74" s="26"/>
      <c r="B74" s="26"/>
      <c r="C74" s="19" t="s">
        <v>85</v>
      </c>
      <c r="D74" s="25" t="s">
        <v>86</v>
      </c>
      <c r="E74" s="21">
        <f>'załącznik_1 po zmianach'!E74-załącznik_1!E74</f>
        <v>0</v>
      </c>
      <c r="F74" s="22"/>
      <c r="IU74" s="24"/>
      <c r="IV74" s="24"/>
    </row>
    <row r="75" spans="1:256" s="28" customFormat="1" ht="12">
      <c r="A75" s="26"/>
      <c r="B75" s="26"/>
      <c r="C75" s="19" t="s">
        <v>87</v>
      </c>
      <c r="D75" s="25" t="s">
        <v>88</v>
      </c>
      <c r="E75" s="21">
        <f>'załącznik_1 po zmianach'!E75-załącznik_1!E75</f>
        <v>0</v>
      </c>
      <c r="F75" s="22"/>
      <c r="IU75" s="24"/>
      <c r="IV75" s="24"/>
    </row>
    <row r="76" spans="1:256" s="28" customFormat="1" ht="25.35" customHeight="1">
      <c r="A76" s="26"/>
      <c r="B76" s="26"/>
      <c r="C76" s="19" t="s">
        <v>89</v>
      </c>
      <c r="D76" s="25" t="s">
        <v>90</v>
      </c>
      <c r="E76" s="21">
        <f>'załącznik_1 po zmianach'!E76-załącznik_1!E76</f>
        <v>0</v>
      </c>
      <c r="F76" s="22"/>
      <c r="IU76" s="24"/>
      <c r="IV76" s="24"/>
    </row>
    <row r="77" spans="1:256" s="28" customFormat="1" ht="40.35" customHeight="1">
      <c r="A77" s="26"/>
      <c r="B77" s="26"/>
      <c r="C77" s="19" t="s">
        <v>91</v>
      </c>
      <c r="D77" s="25" t="s">
        <v>92</v>
      </c>
      <c r="E77" s="21">
        <f>'załącznik_1 po zmianach'!E77-załącznik_1!E77</f>
        <v>30000</v>
      </c>
      <c r="F77" s="22"/>
      <c r="IU77" s="24"/>
      <c r="IV77" s="24"/>
    </row>
    <row r="78" spans="1:256" s="28" customFormat="1" ht="15" customHeight="1">
      <c r="A78" s="26"/>
      <c r="B78" s="26"/>
      <c r="C78" s="19" t="s">
        <v>21</v>
      </c>
      <c r="D78" s="25" t="s">
        <v>22</v>
      </c>
      <c r="E78" s="21">
        <f>'załącznik_1 po zmianach'!E78-załącznik_1!E78</f>
        <v>0</v>
      </c>
      <c r="F78" s="22"/>
      <c r="IU78" s="24"/>
      <c r="IV78" s="24"/>
    </row>
    <row r="79" spans="1:256" s="28" customFormat="1" ht="16.350000000000001" customHeight="1">
      <c r="A79" s="26"/>
      <c r="B79" s="26"/>
      <c r="C79" s="19" t="s">
        <v>75</v>
      </c>
      <c r="D79" s="25" t="s">
        <v>76</v>
      </c>
      <c r="E79" s="21">
        <f>'załącznik_1 po zmianach'!E79-załącznik_1!E79</f>
        <v>0</v>
      </c>
      <c r="F79" s="22"/>
      <c r="IU79" s="24"/>
      <c r="IV79" s="24"/>
    </row>
    <row r="80" spans="1:256" s="28" customFormat="1" ht="27.6" customHeight="1">
      <c r="A80" s="26"/>
      <c r="B80" s="26" t="s">
        <v>93</v>
      </c>
      <c r="C80" s="19"/>
      <c r="D80" s="25" t="s">
        <v>94</v>
      </c>
      <c r="E80" s="21">
        <f>'załącznik_1 po zmianach'!E80-załącznik_1!E80</f>
        <v>200000</v>
      </c>
      <c r="F80" s="22"/>
      <c r="IU80" s="24"/>
      <c r="IV80" s="24"/>
    </row>
    <row r="81" spans="1:256" s="23" customFormat="1" ht="44.1" customHeight="1">
      <c r="A81" s="19"/>
      <c r="B81" s="19"/>
      <c r="C81" s="19"/>
      <c r="D81" s="25" t="s">
        <v>16</v>
      </c>
      <c r="E81" s="21">
        <f>'załącznik_1 po zmianach'!E81-załącznik_1!E81</f>
        <v>0</v>
      </c>
      <c r="F81" s="22"/>
      <c r="IU81" s="24"/>
      <c r="IV81" s="24"/>
    </row>
    <row r="82" spans="1:256" s="28" customFormat="1" ht="12">
      <c r="A82" s="26"/>
      <c r="B82" s="26"/>
      <c r="C82" s="19" t="s">
        <v>95</v>
      </c>
      <c r="D82" s="25" t="s">
        <v>96</v>
      </c>
      <c r="E82" s="21">
        <f>'załącznik_1 po zmianach'!E82-załącznik_1!E82</f>
        <v>0</v>
      </c>
      <c r="F82" s="22"/>
      <c r="IU82" s="24"/>
      <c r="IV82" s="24"/>
    </row>
    <row r="83" spans="1:256" s="28" customFormat="1" ht="12">
      <c r="A83" s="26"/>
      <c r="B83" s="26"/>
      <c r="C83" s="19" t="s">
        <v>97</v>
      </c>
      <c r="D83" s="25" t="s">
        <v>98</v>
      </c>
      <c r="E83" s="21">
        <f>'załącznik_1 po zmianach'!E83-załącznik_1!E83</f>
        <v>200000</v>
      </c>
      <c r="F83" s="22"/>
      <c r="IU83" s="24"/>
      <c r="IV83" s="24"/>
    </row>
    <row r="84" spans="1:256" s="28" customFormat="1" ht="15" customHeight="1">
      <c r="A84" s="26" t="s">
        <v>99</v>
      </c>
      <c r="B84" s="26"/>
      <c r="C84" s="26"/>
      <c r="D84" s="27" t="s">
        <v>100</v>
      </c>
      <c r="E84" s="21">
        <f>'załącznik_1 po zmianach'!E84-załącznik_1!E84</f>
        <v>0</v>
      </c>
      <c r="F84" s="22"/>
      <c r="IU84" s="24"/>
      <c r="IV84" s="24"/>
    </row>
    <row r="85" spans="1:256" s="23" customFormat="1" ht="44.1" customHeight="1">
      <c r="A85" s="19"/>
      <c r="B85" s="19"/>
      <c r="C85" s="19"/>
      <c r="D85" s="25" t="s">
        <v>16</v>
      </c>
      <c r="E85" s="21">
        <f>'załącznik_1 po zmianach'!E85-załącznik_1!E85</f>
        <v>0</v>
      </c>
      <c r="F85" s="22"/>
      <c r="IU85" s="24"/>
      <c r="IV85" s="24"/>
    </row>
    <row r="86" spans="1:256" s="28" customFormat="1" ht="26.85" customHeight="1">
      <c r="A86" s="26"/>
      <c r="B86" s="26" t="s">
        <v>101</v>
      </c>
      <c r="C86" s="26"/>
      <c r="D86" s="27" t="s">
        <v>102</v>
      </c>
      <c r="E86" s="21">
        <f>'załącznik_1 po zmianach'!E86-załącznik_1!E86</f>
        <v>0</v>
      </c>
      <c r="F86" s="22"/>
      <c r="IU86" s="24"/>
      <c r="IV86" s="24"/>
    </row>
    <row r="87" spans="1:256" s="23" customFormat="1" ht="44.1" customHeight="1">
      <c r="A87" s="19"/>
      <c r="B87" s="19"/>
      <c r="C87" s="19"/>
      <c r="D87" s="25" t="s">
        <v>16</v>
      </c>
      <c r="E87" s="21">
        <f>'załącznik_1 po zmianach'!E87-załącznik_1!E87</f>
        <v>0</v>
      </c>
      <c r="F87" s="22"/>
      <c r="IU87" s="24"/>
      <c r="IV87" s="24"/>
    </row>
    <row r="88" spans="1:256" s="28" customFormat="1" ht="12">
      <c r="A88" s="26"/>
      <c r="B88" s="26"/>
      <c r="C88" s="26" t="s">
        <v>103</v>
      </c>
      <c r="D88" s="27" t="s">
        <v>104</v>
      </c>
      <c r="E88" s="21">
        <f>'załącznik_1 po zmianach'!E88-załącznik_1!E88</f>
        <v>0</v>
      </c>
      <c r="F88" s="22"/>
      <c r="IU88" s="24"/>
      <c r="IV88" s="24"/>
    </row>
    <row r="89" spans="1:256" s="28" customFormat="1" ht="15" customHeight="1">
      <c r="A89" s="26" t="s">
        <v>105</v>
      </c>
      <c r="B89" s="26"/>
      <c r="C89" s="26"/>
      <c r="D89" s="27" t="s">
        <v>106</v>
      </c>
      <c r="E89" s="21">
        <f>'załącznik_1 po zmianach'!E89-załącznik_1!E89</f>
        <v>0</v>
      </c>
      <c r="F89" s="22"/>
      <c r="IU89" s="24"/>
      <c r="IV89" s="24"/>
    </row>
    <row r="90" spans="1:256" s="23" customFormat="1" ht="44.1" customHeight="1">
      <c r="A90" s="19"/>
      <c r="B90" s="19"/>
      <c r="C90" s="19"/>
      <c r="D90" s="25" t="s">
        <v>16</v>
      </c>
      <c r="E90" s="21">
        <f>'załącznik_1 po zmianach'!E90-załącznik_1!E90</f>
        <v>0</v>
      </c>
      <c r="F90" s="22"/>
      <c r="IU90" s="24"/>
      <c r="IV90" s="24"/>
    </row>
    <row r="91" spans="1:256" s="28" customFormat="1" ht="12">
      <c r="A91" s="26"/>
      <c r="B91" s="26" t="s">
        <v>107</v>
      </c>
      <c r="C91" s="26"/>
      <c r="D91" s="27" t="s">
        <v>108</v>
      </c>
      <c r="E91" s="21">
        <f>'załącznik_1 po zmianach'!E91-załącznik_1!E91</f>
        <v>0</v>
      </c>
      <c r="F91" s="22"/>
      <c r="IU91" s="24"/>
      <c r="IV91" s="24"/>
    </row>
    <row r="92" spans="1:256" s="23" customFormat="1" ht="44.1" customHeight="1">
      <c r="A92" s="19"/>
      <c r="B92" s="19"/>
      <c r="C92" s="19"/>
      <c r="D92" s="25" t="s">
        <v>16</v>
      </c>
      <c r="E92" s="21">
        <f>'załącznik_1 po zmianach'!E92-załącznik_1!E92</f>
        <v>0</v>
      </c>
      <c r="F92" s="22"/>
      <c r="IU92" s="24"/>
      <c r="IV92" s="24"/>
    </row>
    <row r="93" spans="1:256" s="23" customFormat="1" ht="49.9" customHeight="1">
      <c r="A93" s="19"/>
      <c r="B93" s="19"/>
      <c r="C93" s="19" t="s">
        <v>23</v>
      </c>
      <c r="D93" s="25" t="s">
        <v>24</v>
      </c>
      <c r="E93" s="21">
        <f>'załącznik_1 po zmianach'!E93-załącznik_1!E93</f>
        <v>0</v>
      </c>
      <c r="F93" s="22"/>
      <c r="IU93" s="24"/>
      <c r="IV93" s="24"/>
    </row>
    <row r="94" spans="1:256" s="23" customFormat="1" ht="17.100000000000001" customHeight="1">
      <c r="A94" s="19"/>
      <c r="B94" s="19"/>
      <c r="C94" s="19" t="s">
        <v>25</v>
      </c>
      <c r="D94" s="25" t="s">
        <v>26</v>
      </c>
      <c r="E94" s="21">
        <f>'załącznik_1 po zmianach'!E94-załącznik_1!E94</f>
        <v>0</v>
      </c>
      <c r="F94" s="22"/>
      <c r="IU94" s="24"/>
      <c r="IV94" s="24"/>
    </row>
    <row r="95" spans="1:256" s="28" customFormat="1" ht="15.6" customHeight="1">
      <c r="A95" s="26"/>
      <c r="B95" s="26"/>
      <c r="C95" s="26" t="s">
        <v>41</v>
      </c>
      <c r="D95" s="27" t="s">
        <v>42</v>
      </c>
      <c r="E95" s="21">
        <f>'załącznik_1 po zmianach'!E95-załącznik_1!E95</f>
        <v>0</v>
      </c>
      <c r="F95" s="22"/>
      <c r="IU95" s="24"/>
      <c r="IV95" s="24"/>
    </row>
    <row r="96" spans="1:256" s="28" customFormat="1" ht="12">
      <c r="A96" s="26"/>
      <c r="B96" s="26" t="s">
        <v>109</v>
      </c>
      <c r="C96" s="26"/>
      <c r="D96" s="27" t="s">
        <v>110</v>
      </c>
      <c r="E96" s="21">
        <f>'załącznik_1 po zmianach'!E96-załącznik_1!E96</f>
        <v>0</v>
      </c>
      <c r="F96" s="22"/>
      <c r="IU96" s="24"/>
      <c r="IV96" s="24"/>
    </row>
    <row r="97" spans="1:256" s="23" customFormat="1" ht="44.1" customHeight="1">
      <c r="A97" s="19"/>
      <c r="B97" s="19"/>
      <c r="C97" s="19"/>
      <c r="D97" s="25" t="s">
        <v>16</v>
      </c>
      <c r="E97" s="21">
        <f>'załącznik_1 po zmianach'!E97-załącznik_1!E97</f>
        <v>0</v>
      </c>
      <c r="F97" s="22"/>
      <c r="IU97" s="24"/>
      <c r="IV97" s="24"/>
    </row>
    <row r="98" spans="1:256" s="28" customFormat="1" ht="36">
      <c r="A98" s="26"/>
      <c r="B98" s="26"/>
      <c r="C98" s="26" t="s">
        <v>111</v>
      </c>
      <c r="D98" s="27" t="s">
        <v>112</v>
      </c>
      <c r="E98" s="21">
        <f>'załącznik_1 po zmianach'!E98-załącznik_1!E98</f>
        <v>0</v>
      </c>
      <c r="F98" s="22"/>
      <c r="IU98" s="24"/>
      <c r="IV98" s="24"/>
    </row>
    <row r="99" spans="1:256" s="28" customFormat="1" ht="12">
      <c r="A99" s="26"/>
      <c r="B99" s="26" t="s">
        <v>113</v>
      </c>
      <c r="C99" s="26"/>
      <c r="D99" s="27" t="s">
        <v>114</v>
      </c>
      <c r="E99" s="21">
        <f>'załącznik_1 po zmianach'!E99-załącznik_1!E99</f>
        <v>0</v>
      </c>
      <c r="F99" s="22"/>
      <c r="IU99" s="24"/>
      <c r="IV99" s="24"/>
    </row>
    <row r="100" spans="1:256" s="23" customFormat="1" ht="44.1" customHeight="1">
      <c r="A100" s="19"/>
      <c r="B100" s="19"/>
      <c r="C100" s="19"/>
      <c r="D100" s="25" t="s">
        <v>16</v>
      </c>
      <c r="E100" s="21">
        <f>'załącznik_1 po zmianach'!E100-załącznik_1!E100</f>
        <v>0</v>
      </c>
      <c r="F100" s="22"/>
      <c r="IU100" s="24"/>
      <c r="IV100" s="24"/>
    </row>
    <row r="101" spans="1:256" s="28" customFormat="1" ht="12">
      <c r="A101" s="26"/>
      <c r="B101" s="26"/>
      <c r="C101" s="26" t="s">
        <v>41</v>
      </c>
      <c r="D101" s="27" t="s">
        <v>42</v>
      </c>
      <c r="E101" s="21">
        <f>'załącznik_1 po zmianach'!E101-załącznik_1!E101</f>
        <v>0</v>
      </c>
      <c r="F101" s="22"/>
      <c r="IU101" s="24"/>
      <c r="IV101" s="24"/>
    </row>
    <row r="102" spans="1:256" s="28" customFormat="1" ht="15" customHeight="1">
      <c r="A102" s="26" t="s">
        <v>115</v>
      </c>
      <c r="B102" s="26"/>
      <c r="C102" s="26"/>
      <c r="D102" s="27" t="s">
        <v>116</v>
      </c>
      <c r="E102" s="21">
        <f>'załącznik_1 po zmianach'!E102-załącznik_1!E102</f>
        <v>0</v>
      </c>
      <c r="F102" s="22"/>
      <c r="IU102" s="24"/>
      <c r="IV102" s="24"/>
    </row>
    <row r="103" spans="1:256" s="23" customFormat="1" ht="44.1" customHeight="1">
      <c r="A103" s="19"/>
      <c r="B103" s="19"/>
      <c r="C103" s="19"/>
      <c r="D103" s="25" t="s">
        <v>16</v>
      </c>
      <c r="E103" s="21">
        <f>'załącznik_1 po zmianach'!E103-załącznik_1!E103</f>
        <v>0</v>
      </c>
      <c r="F103" s="22"/>
      <c r="IU103" s="24"/>
      <c r="IV103" s="24"/>
    </row>
    <row r="104" spans="1:256" s="28" customFormat="1" ht="40.35" customHeight="1">
      <c r="A104" s="26"/>
      <c r="B104" s="26" t="s">
        <v>117</v>
      </c>
      <c r="C104" s="26"/>
      <c r="D104" s="27" t="s">
        <v>118</v>
      </c>
      <c r="E104" s="21">
        <f>'załącznik_1 po zmianach'!E104-załącznik_1!E104</f>
        <v>0</v>
      </c>
      <c r="F104" s="22"/>
      <c r="IU104" s="24"/>
      <c r="IV104" s="24"/>
    </row>
    <row r="105" spans="1:256" s="23" customFormat="1" ht="44.1" customHeight="1">
      <c r="A105" s="19"/>
      <c r="B105" s="19"/>
      <c r="C105" s="19"/>
      <c r="D105" s="25" t="s">
        <v>16</v>
      </c>
      <c r="E105" s="21">
        <f>'załącznik_1 po zmianach'!E105-załącznik_1!E105</f>
        <v>0</v>
      </c>
      <c r="F105" s="22"/>
      <c r="IU105" s="24"/>
      <c r="IV105" s="24"/>
    </row>
    <row r="106" spans="1:256" s="28" customFormat="1" ht="50.65" customHeight="1">
      <c r="A106" s="26"/>
      <c r="B106" s="26"/>
      <c r="C106" s="26" t="s">
        <v>37</v>
      </c>
      <c r="D106" s="27" t="s">
        <v>38</v>
      </c>
      <c r="E106" s="21">
        <f>'załącznik_1 po zmianach'!E106-załącznik_1!E106</f>
        <v>0</v>
      </c>
      <c r="F106" s="22"/>
      <c r="IU106" s="24"/>
      <c r="IV106" s="24"/>
    </row>
    <row r="107" spans="1:256" s="28" customFormat="1" ht="41.85" customHeight="1">
      <c r="A107" s="26"/>
      <c r="B107" s="26"/>
      <c r="C107" s="26" t="s">
        <v>119</v>
      </c>
      <c r="D107" s="27" t="s">
        <v>120</v>
      </c>
      <c r="E107" s="21">
        <f>'załącznik_1 po zmianach'!E107-załącznik_1!E107</f>
        <v>0</v>
      </c>
      <c r="F107" s="22"/>
      <c r="IU107" s="24"/>
      <c r="IV107" s="24"/>
    </row>
    <row r="108" spans="1:256" s="28" customFormat="1" ht="52.15" customHeight="1">
      <c r="A108" s="26"/>
      <c r="B108" s="26" t="s">
        <v>121</v>
      </c>
      <c r="C108" s="26"/>
      <c r="D108" s="27" t="s">
        <v>122</v>
      </c>
      <c r="E108" s="21">
        <f>'załącznik_1 po zmianach'!E108-załącznik_1!E108</f>
        <v>0</v>
      </c>
      <c r="F108" s="22"/>
      <c r="IU108" s="24"/>
      <c r="IV108" s="24"/>
    </row>
    <row r="109" spans="1:256" s="23" customFormat="1" ht="44.1" customHeight="1">
      <c r="A109" s="19"/>
      <c r="B109" s="19"/>
      <c r="C109" s="19"/>
      <c r="D109" s="25" t="s">
        <v>16</v>
      </c>
      <c r="E109" s="21">
        <f>'załącznik_1 po zmianach'!E109-załącznik_1!E109</f>
        <v>0</v>
      </c>
      <c r="F109" s="22"/>
      <c r="IU109" s="24"/>
      <c r="IV109" s="24"/>
    </row>
    <row r="110" spans="1:256" s="28" customFormat="1" ht="53.65" customHeight="1">
      <c r="A110" s="26"/>
      <c r="B110" s="26"/>
      <c r="C110" s="26" t="s">
        <v>37</v>
      </c>
      <c r="D110" s="27" t="s">
        <v>38</v>
      </c>
      <c r="E110" s="21">
        <f>'załącznik_1 po zmianach'!E110-załącznik_1!E110</f>
        <v>0</v>
      </c>
      <c r="F110" s="22"/>
      <c r="IU110" s="24"/>
      <c r="IV110" s="24"/>
    </row>
    <row r="111" spans="1:256" s="28" customFormat="1" ht="40.35" customHeight="1">
      <c r="A111" s="26"/>
      <c r="B111" s="26"/>
      <c r="C111" s="26" t="s">
        <v>111</v>
      </c>
      <c r="D111" s="27" t="s">
        <v>112</v>
      </c>
      <c r="E111" s="21">
        <f>'załącznik_1 po zmianach'!E111-załącznik_1!E111</f>
        <v>0</v>
      </c>
      <c r="F111" s="22"/>
      <c r="IU111" s="24"/>
      <c r="IV111" s="24"/>
    </row>
    <row r="112" spans="1:256" s="28" customFormat="1" ht="30" customHeight="1">
      <c r="A112" s="26"/>
      <c r="B112" s="26" t="s">
        <v>123</v>
      </c>
      <c r="C112" s="26"/>
      <c r="D112" s="27" t="s">
        <v>124</v>
      </c>
      <c r="E112" s="21">
        <f>'załącznik_1 po zmianach'!E112-załącznik_1!E112</f>
        <v>0</v>
      </c>
      <c r="F112" s="22"/>
      <c r="IU112" s="24"/>
      <c r="IV112" s="24"/>
    </row>
    <row r="113" spans="1:256" s="23" customFormat="1" ht="44.1" customHeight="1">
      <c r="A113" s="19"/>
      <c r="B113" s="19"/>
      <c r="C113" s="19"/>
      <c r="D113" s="25" t="s">
        <v>16</v>
      </c>
      <c r="E113" s="21">
        <f>'załącznik_1 po zmianach'!E113-załącznik_1!E113</f>
        <v>0</v>
      </c>
      <c r="F113" s="22"/>
      <c r="IU113" s="24"/>
      <c r="IV113" s="24"/>
    </row>
    <row r="114" spans="1:256" s="28" customFormat="1" ht="42.6" customHeight="1">
      <c r="A114" s="26"/>
      <c r="B114" s="26"/>
      <c r="C114" s="26" t="s">
        <v>111</v>
      </c>
      <c r="D114" s="27" t="s">
        <v>112</v>
      </c>
      <c r="E114" s="21">
        <f>'załącznik_1 po zmianach'!E114-załącznik_1!E114</f>
        <v>0</v>
      </c>
      <c r="F114" s="22"/>
      <c r="IU114" s="24"/>
      <c r="IV114" s="24"/>
    </row>
    <row r="115" spans="1:256" s="28" customFormat="1" ht="15" customHeight="1">
      <c r="A115" s="26"/>
      <c r="B115" s="26" t="s">
        <v>125</v>
      </c>
      <c r="C115" s="26"/>
      <c r="D115" s="27" t="s">
        <v>126</v>
      </c>
      <c r="E115" s="21">
        <f>'załącznik_1 po zmianach'!E115-załącznik_1!E115</f>
        <v>0</v>
      </c>
      <c r="F115" s="22"/>
      <c r="IU115" s="24"/>
      <c r="IV115" s="24"/>
    </row>
    <row r="116" spans="1:256" s="23" customFormat="1" ht="44.1" customHeight="1">
      <c r="A116" s="19"/>
      <c r="B116" s="19"/>
      <c r="C116" s="19"/>
      <c r="D116" s="25" t="s">
        <v>16</v>
      </c>
      <c r="E116" s="21">
        <f>'załącznik_1 po zmianach'!E116-załącznik_1!E116</f>
        <v>0</v>
      </c>
      <c r="F116" s="22"/>
      <c r="IU116" s="24"/>
      <c r="IV116" s="24"/>
    </row>
    <row r="117" spans="1:256" s="28" customFormat="1" ht="40.35" customHeight="1">
      <c r="A117" s="26"/>
      <c r="B117" s="26"/>
      <c r="C117" s="26" t="s">
        <v>111</v>
      </c>
      <c r="D117" s="27" t="s">
        <v>112</v>
      </c>
      <c r="E117" s="21">
        <f>'załącznik_1 po zmianach'!E117-załącznik_1!E117</f>
        <v>0</v>
      </c>
      <c r="F117" s="22"/>
      <c r="IU117" s="24"/>
      <c r="IV117" s="24"/>
    </row>
    <row r="118" spans="1:256" s="28" customFormat="1" ht="12">
      <c r="A118" s="26"/>
      <c r="B118" s="26" t="s">
        <v>127</v>
      </c>
      <c r="C118" s="26"/>
      <c r="D118" s="27" t="s">
        <v>128</v>
      </c>
      <c r="E118" s="21">
        <f>'załącznik_1 po zmianach'!E118-załącznik_1!E118</f>
        <v>0</v>
      </c>
      <c r="F118" s="22"/>
      <c r="IU118" s="24"/>
      <c r="IV118" s="24"/>
    </row>
    <row r="119" spans="1:256" s="23" customFormat="1" ht="44.1" customHeight="1">
      <c r="A119" s="19"/>
      <c r="B119" s="19"/>
      <c r="C119" s="19"/>
      <c r="D119" s="25" t="s">
        <v>16</v>
      </c>
      <c r="E119" s="21">
        <f>'załącznik_1 po zmianach'!E119-załącznik_1!E119</f>
        <v>0</v>
      </c>
      <c r="F119" s="22"/>
      <c r="IU119" s="24"/>
      <c r="IV119" s="24"/>
    </row>
    <row r="120" spans="1:256" s="28" customFormat="1" ht="41.85" customHeight="1">
      <c r="A120" s="26"/>
      <c r="B120" s="26"/>
      <c r="C120" s="26" t="s">
        <v>111</v>
      </c>
      <c r="D120" s="27" t="s">
        <v>112</v>
      </c>
      <c r="E120" s="21">
        <f>'załącznik_1 po zmianach'!E120-załącznik_1!E120</f>
        <v>0</v>
      </c>
      <c r="F120" s="22"/>
      <c r="IU120" s="24"/>
      <c r="IV120" s="24"/>
    </row>
    <row r="121" spans="1:256" s="28" customFormat="1" ht="15" customHeight="1">
      <c r="A121" s="26"/>
      <c r="B121" s="26" t="s">
        <v>129</v>
      </c>
      <c r="C121" s="26"/>
      <c r="D121" s="27" t="s">
        <v>44</v>
      </c>
      <c r="E121" s="21">
        <f>'załącznik_1 po zmianach'!E121-załącznik_1!E121</f>
        <v>0</v>
      </c>
      <c r="F121" s="22"/>
      <c r="IU121" s="24"/>
      <c r="IV121" s="24"/>
    </row>
    <row r="122" spans="1:256" s="23" customFormat="1" ht="44.1" customHeight="1">
      <c r="A122" s="19"/>
      <c r="B122" s="19"/>
      <c r="C122" s="19"/>
      <c r="D122" s="25" t="s">
        <v>16</v>
      </c>
      <c r="E122" s="21">
        <f>'załącznik_1 po zmianach'!E122-załącznik_1!E122</f>
        <v>0</v>
      </c>
      <c r="F122" s="22"/>
      <c r="IU122" s="24"/>
      <c r="IV122" s="24"/>
    </row>
    <row r="123" spans="1:256" s="28" customFormat="1" ht="12">
      <c r="A123" s="26"/>
      <c r="B123" s="26"/>
      <c r="C123" s="26" t="s">
        <v>41</v>
      </c>
      <c r="D123" s="27" t="s">
        <v>42</v>
      </c>
      <c r="E123" s="21">
        <f>'załącznik_1 po zmianach'!E123-załącznik_1!E123</f>
        <v>0</v>
      </c>
      <c r="F123" s="22"/>
      <c r="IU123" s="24"/>
      <c r="IV123" s="24"/>
    </row>
    <row r="124" spans="1:256" s="28" customFormat="1" ht="41.1" customHeight="1">
      <c r="A124" s="26"/>
      <c r="B124" s="26"/>
      <c r="C124" s="26" t="s">
        <v>111</v>
      </c>
      <c r="D124" s="27" t="s">
        <v>112</v>
      </c>
      <c r="E124" s="21">
        <f>'załącznik_1 po zmianach'!E124-załącznik_1!E124</f>
        <v>0</v>
      </c>
      <c r="F124" s="22"/>
      <c r="IU124" s="24"/>
      <c r="IV124" s="24"/>
    </row>
    <row r="125" spans="1:256" s="28" customFormat="1" ht="17.850000000000001" customHeight="1">
      <c r="A125" s="26" t="s">
        <v>130</v>
      </c>
      <c r="B125" s="26"/>
      <c r="C125" s="26"/>
      <c r="D125" s="27" t="s">
        <v>131</v>
      </c>
      <c r="E125" s="21">
        <f>'załącznik_1 po zmianach'!E125-załącznik_1!E125</f>
        <v>0</v>
      </c>
      <c r="F125" s="22"/>
      <c r="IU125" s="24"/>
      <c r="IV125" s="24"/>
    </row>
    <row r="126" spans="1:256" s="23" customFormat="1" ht="44.1" customHeight="1">
      <c r="A126" s="19"/>
      <c r="B126" s="19"/>
      <c r="C126" s="19"/>
      <c r="D126" s="25" t="s">
        <v>16</v>
      </c>
      <c r="E126" s="21">
        <f>'załącznik_1 po zmianach'!E126-załącznik_1!E126</f>
        <v>0</v>
      </c>
      <c r="F126" s="22"/>
      <c r="IU126" s="24"/>
      <c r="IV126" s="24"/>
    </row>
    <row r="127" spans="1:256" s="28" customFormat="1" ht="17.100000000000001" customHeight="1">
      <c r="A127" s="26"/>
      <c r="B127" s="26" t="s">
        <v>132</v>
      </c>
      <c r="C127" s="26"/>
      <c r="D127" s="27" t="s">
        <v>44</v>
      </c>
      <c r="E127" s="21">
        <f>'załącznik_1 po zmianach'!E127-załącznik_1!E127</f>
        <v>0</v>
      </c>
      <c r="F127" s="22"/>
      <c r="IU127" s="24"/>
      <c r="IV127" s="24"/>
    </row>
    <row r="128" spans="1:256" s="23" customFormat="1" ht="44.1" customHeight="1">
      <c r="A128" s="19"/>
      <c r="B128" s="19"/>
      <c r="C128" s="19"/>
      <c r="D128" s="25" t="s">
        <v>16</v>
      </c>
      <c r="E128" s="21">
        <f>'załącznik_1 po zmianach'!E128-załącznik_1!E128</f>
        <v>0</v>
      </c>
      <c r="F128" s="22"/>
      <c r="IU128" s="24"/>
      <c r="IV128" s="24"/>
    </row>
    <row r="129" spans="1:256" s="28" customFormat="1" ht="52.9" customHeight="1">
      <c r="A129" s="26"/>
      <c r="B129" s="26"/>
      <c r="C129" s="26" t="s">
        <v>133</v>
      </c>
      <c r="D129" s="27" t="s">
        <v>134</v>
      </c>
      <c r="E129" s="21">
        <f>'załącznik_1 po zmianach'!E129-załącznik_1!E129</f>
        <v>0</v>
      </c>
      <c r="F129" s="22"/>
      <c r="IU129" s="24"/>
      <c r="IV129" s="24"/>
    </row>
    <row r="130" spans="1:256" s="28" customFormat="1" ht="49.35" customHeight="1">
      <c r="A130" s="26"/>
      <c r="B130" s="26"/>
      <c r="C130" s="26" t="s">
        <v>135</v>
      </c>
      <c r="D130" s="27" t="s">
        <v>134</v>
      </c>
      <c r="E130" s="21">
        <f>'załącznik_1 po zmianach'!E130-załącznik_1!E130</f>
        <v>0</v>
      </c>
      <c r="F130" s="22"/>
      <c r="IU130" s="24"/>
      <c r="IV130" s="24"/>
    </row>
    <row r="131" spans="1:256" s="28" customFormat="1" ht="15" customHeight="1">
      <c r="A131" s="26" t="s">
        <v>136</v>
      </c>
      <c r="B131" s="26"/>
      <c r="C131" s="26"/>
      <c r="D131" s="27" t="s">
        <v>137</v>
      </c>
      <c r="E131" s="21">
        <f>'załącznik_1 po zmianach'!E131-załącznik_1!E131</f>
        <v>0</v>
      </c>
      <c r="F131" s="22"/>
      <c r="IU131" s="24"/>
      <c r="IV131" s="24"/>
    </row>
    <row r="132" spans="1:256" s="23" customFormat="1" ht="44.1" customHeight="1">
      <c r="A132" s="19"/>
      <c r="B132" s="19"/>
      <c r="C132" s="19"/>
      <c r="D132" s="25" t="s">
        <v>16</v>
      </c>
      <c r="E132" s="21">
        <f>'załącznik_1 po zmianach'!E132-załącznik_1!E132</f>
        <v>0</v>
      </c>
      <c r="F132" s="22"/>
      <c r="IU132" s="24"/>
      <c r="IV132" s="24"/>
    </row>
    <row r="133" spans="1:256" s="28" customFormat="1" ht="28.35" customHeight="1">
      <c r="A133" s="26"/>
      <c r="B133" s="26" t="s">
        <v>138</v>
      </c>
      <c r="C133" s="26"/>
      <c r="D133" s="27" t="s">
        <v>139</v>
      </c>
      <c r="E133" s="21">
        <f>'załącznik_1 po zmianach'!E133-załącznik_1!E133</f>
        <v>0</v>
      </c>
      <c r="F133" s="22"/>
      <c r="IU133" s="24"/>
      <c r="IV133" s="24"/>
    </row>
    <row r="134" spans="1:256" s="23" customFormat="1" ht="44.1" customHeight="1">
      <c r="A134" s="19"/>
      <c r="B134" s="19"/>
      <c r="C134" s="19"/>
      <c r="D134" s="25" t="s">
        <v>16</v>
      </c>
      <c r="E134" s="21">
        <f>'załącznik_1 po zmianach'!E134-załącznik_1!E134</f>
        <v>0</v>
      </c>
      <c r="F134" s="22"/>
      <c r="IU134" s="24"/>
      <c r="IV134" s="24"/>
    </row>
    <row r="135" spans="1:256" s="28" customFormat="1" ht="28.35" customHeight="1">
      <c r="A135" s="26"/>
      <c r="B135" s="26"/>
      <c r="C135" s="26" t="s">
        <v>140</v>
      </c>
      <c r="D135" s="27" t="s">
        <v>141</v>
      </c>
      <c r="E135" s="21">
        <f>'załącznik_1 po zmianach'!E135-załącznik_1!E135</f>
        <v>0</v>
      </c>
      <c r="F135" s="22"/>
      <c r="IU135" s="24"/>
      <c r="IV135" s="24"/>
    </row>
    <row r="136" spans="1:256" s="28" customFormat="1" ht="15" customHeight="1">
      <c r="A136" s="26"/>
      <c r="B136" s="26"/>
      <c r="C136" s="26" t="s">
        <v>21</v>
      </c>
      <c r="D136" s="27" t="s">
        <v>22</v>
      </c>
      <c r="E136" s="21">
        <f>'załącznik_1 po zmianach'!E136-załącznik_1!E136</f>
        <v>0</v>
      </c>
      <c r="F136" s="22"/>
      <c r="IU136" s="24"/>
      <c r="IV136" s="24"/>
    </row>
    <row r="137" spans="1:256" s="28" customFormat="1" ht="28.35" customHeight="1">
      <c r="A137" s="26"/>
      <c r="B137" s="26" t="s">
        <v>142</v>
      </c>
      <c r="C137" s="26"/>
      <c r="D137" s="27" t="s">
        <v>143</v>
      </c>
      <c r="E137" s="21">
        <f>'załącznik_1 po zmianach'!E137-załącznik_1!E137</f>
        <v>0</v>
      </c>
      <c r="F137" s="22"/>
      <c r="IU137" s="24"/>
      <c r="IV137" s="24"/>
    </row>
    <row r="138" spans="1:256" s="23" customFormat="1" ht="44.1" customHeight="1">
      <c r="A138" s="19"/>
      <c r="B138" s="19"/>
      <c r="C138" s="19"/>
      <c r="D138" s="25" t="s">
        <v>16</v>
      </c>
      <c r="E138" s="21">
        <f>'załącznik_1 po zmianach'!E138-załącznik_1!E138</f>
        <v>0</v>
      </c>
      <c r="F138" s="22"/>
      <c r="IU138" s="24"/>
      <c r="IV138" s="24"/>
    </row>
    <row r="139" spans="1:256" s="28" customFormat="1" ht="15" customHeight="1">
      <c r="A139" s="26"/>
      <c r="B139" s="26"/>
      <c r="C139" s="26" t="s">
        <v>144</v>
      </c>
      <c r="D139" s="27" t="s">
        <v>145</v>
      </c>
      <c r="E139" s="21">
        <f>'załącznik_1 po zmianach'!E139-załącznik_1!E139</f>
        <v>0</v>
      </c>
      <c r="F139" s="22"/>
      <c r="IU139" s="24"/>
      <c r="IV139" s="24"/>
    </row>
    <row r="140" spans="1:256" s="28" customFormat="1" ht="15" customHeight="1">
      <c r="A140" s="26"/>
      <c r="B140" s="26" t="s">
        <v>146</v>
      </c>
      <c r="C140" s="26"/>
      <c r="D140" s="27" t="s">
        <v>44</v>
      </c>
      <c r="E140" s="21">
        <f>'załącznik_1 po zmianach'!E140-załącznik_1!E140</f>
        <v>0</v>
      </c>
      <c r="F140" s="22"/>
      <c r="IU140" s="24"/>
      <c r="IV140" s="24"/>
    </row>
    <row r="141" spans="1:256" s="23" customFormat="1" ht="44.1" customHeight="1">
      <c r="A141" s="19"/>
      <c r="B141" s="19"/>
      <c r="C141" s="19"/>
      <c r="D141" s="25" t="s">
        <v>16</v>
      </c>
      <c r="E141" s="21">
        <f>'załącznik_1 po zmianach'!E141-załącznik_1!E141</f>
        <v>0</v>
      </c>
      <c r="F141" s="22"/>
      <c r="IU141" s="24"/>
      <c r="IV141" s="24"/>
    </row>
    <row r="142" spans="1:256" s="28" customFormat="1" ht="28.35" customHeight="1">
      <c r="A142" s="26"/>
      <c r="B142" s="26"/>
      <c r="C142" s="26" t="s">
        <v>140</v>
      </c>
      <c r="D142" s="27" t="s">
        <v>141</v>
      </c>
      <c r="E142" s="21">
        <f>'załącznik_1 po zmianach'!E142-załącznik_1!E142</f>
        <v>0</v>
      </c>
      <c r="F142" s="22"/>
      <c r="IU142" s="24"/>
      <c r="IV142" s="24"/>
    </row>
    <row r="143" spans="1:256" s="28" customFormat="1" ht="12">
      <c r="A143" s="26"/>
      <c r="B143" s="26"/>
      <c r="C143" s="26" t="s">
        <v>41</v>
      </c>
      <c r="D143" s="27" t="s">
        <v>42</v>
      </c>
      <c r="E143" s="21">
        <f>'załącznik_1 po zmianach'!E143-załącznik_1!E143</f>
        <v>0</v>
      </c>
      <c r="F143" s="22"/>
      <c r="IU143" s="24"/>
      <c r="IV143" s="24"/>
    </row>
    <row r="144" spans="1:256" s="28" customFormat="1" ht="15.75" customHeight="1">
      <c r="A144" s="26" t="s">
        <v>147</v>
      </c>
      <c r="B144" s="26"/>
      <c r="C144" s="26"/>
      <c r="D144" s="25" t="s">
        <v>148</v>
      </c>
      <c r="E144" s="21">
        <f>'załącznik_1 po zmianach'!E144-załącznik_1!E144</f>
        <v>0</v>
      </c>
      <c r="I144" s="31"/>
      <c r="IU144" s="24"/>
      <c r="IV144" s="24"/>
    </row>
    <row r="145" spans="1:256" s="23" customFormat="1" ht="44.1" customHeight="1">
      <c r="A145" s="19"/>
      <c r="B145" s="19"/>
      <c r="C145" s="19"/>
      <c r="D145" s="25" t="s">
        <v>16</v>
      </c>
      <c r="E145" s="21">
        <f>'załącznik_1 po zmianach'!E145-załącznik_1!E145</f>
        <v>0</v>
      </c>
      <c r="F145" s="22"/>
      <c r="IU145" s="24"/>
      <c r="IV145" s="24"/>
    </row>
    <row r="146" spans="1:256" s="28" customFormat="1" ht="12">
      <c r="A146" s="26"/>
      <c r="B146" s="26" t="s">
        <v>149</v>
      </c>
      <c r="C146" s="26"/>
      <c r="D146" s="25" t="s">
        <v>150</v>
      </c>
      <c r="E146" s="21">
        <f>'załącznik_1 po zmianach'!E146-załącznik_1!E146</f>
        <v>0</v>
      </c>
      <c r="IU146" s="24"/>
      <c r="IV146" s="24"/>
    </row>
    <row r="147" spans="1:256" s="23" customFormat="1" ht="44.1" customHeight="1">
      <c r="A147" s="19"/>
      <c r="B147" s="19"/>
      <c r="C147" s="19"/>
      <c r="D147" s="25" t="s">
        <v>16</v>
      </c>
      <c r="E147" s="21">
        <f>'załącznik_1 po zmianach'!E147-załącznik_1!E147</f>
        <v>0</v>
      </c>
      <c r="F147" s="22"/>
      <c r="IU147" s="24"/>
      <c r="IV147" s="24"/>
    </row>
    <row r="148" spans="1:256" s="28" customFormat="1" ht="50.65" customHeight="1">
      <c r="A148" s="26"/>
      <c r="B148" s="26"/>
      <c r="C148" s="26" t="s">
        <v>23</v>
      </c>
      <c r="D148" s="25" t="s">
        <v>24</v>
      </c>
      <c r="E148" s="21">
        <f>'załącznik_1 po zmianach'!E148-załącznik_1!E148</f>
        <v>0</v>
      </c>
      <c r="IU148" s="24"/>
      <c r="IV148" s="24"/>
    </row>
    <row r="149" spans="1:256" s="28" customFormat="1" ht="12">
      <c r="A149" s="26"/>
      <c r="B149" s="26"/>
      <c r="C149" s="26" t="s">
        <v>41</v>
      </c>
      <c r="D149" s="27" t="s">
        <v>42</v>
      </c>
      <c r="E149" s="21">
        <f>'załącznik_1 po zmianach'!E149-załącznik_1!E149</f>
        <v>0</v>
      </c>
      <c r="F149" s="22"/>
      <c r="IU149" s="24"/>
      <c r="IV149" s="24"/>
    </row>
    <row r="150" spans="1:256" s="28" customFormat="1" ht="12">
      <c r="A150" s="26"/>
      <c r="B150" s="26" t="s">
        <v>151</v>
      </c>
      <c r="C150" s="26"/>
      <c r="D150" s="27" t="s">
        <v>152</v>
      </c>
      <c r="E150" s="21">
        <f>'załącznik_1 po zmianach'!E150-załącznik_1!E150</f>
        <v>0</v>
      </c>
      <c r="F150" s="22"/>
      <c r="IU150" s="24"/>
      <c r="IV150" s="24"/>
    </row>
    <row r="151" spans="1:256" s="23" customFormat="1" ht="44.1" customHeight="1">
      <c r="A151" s="19"/>
      <c r="B151" s="19"/>
      <c r="C151" s="19"/>
      <c r="D151" s="25" t="s">
        <v>16</v>
      </c>
      <c r="E151" s="21">
        <f>'załącznik_1 po zmianach'!E151-załącznik_1!E151</f>
        <v>0</v>
      </c>
      <c r="F151" s="22"/>
      <c r="IU151" s="24"/>
      <c r="IV151" s="24"/>
    </row>
    <row r="152" spans="1:256" s="28" customFormat="1" ht="12">
      <c r="A152" s="26"/>
      <c r="B152" s="26"/>
      <c r="C152" s="26" t="s">
        <v>41</v>
      </c>
      <c r="D152" s="27" t="s">
        <v>42</v>
      </c>
      <c r="E152" s="21">
        <f>'załącznik_1 po zmianach'!E152-załącznik_1!E152</f>
        <v>0</v>
      </c>
      <c r="F152" s="22"/>
      <c r="IU152" s="24"/>
      <c r="IV152" s="24"/>
    </row>
    <row r="153" spans="1:256" s="28" customFormat="1" ht="12">
      <c r="A153" s="26" t="s">
        <v>153</v>
      </c>
      <c r="B153" s="26"/>
      <c r="C153" s="26"/>
      <c r="D153" s="27" t="s">
        <v>154</v>
      </c>
      <c r="E153" s="21">
        <f>'załącznik_1 po zmianach'!E153-załącznik_1!E153</f>
        <v>0</v>
      </c>
      <c r="F153" s="22"/>
      <c r="IU153" s="24"/>
      <c r="IV153" s="24"/>
    </row>
    <row r="154" spans="1:256" s="23" customFormat="1" ht="44.1" customHeight="1">
      <c r="A154" s="19"/>
      <c r="B154" s="19"/>
      <c r="C154" s="19"/>
      <c r="D154" s="25" t="s">
        <v>16</v>
      </c>
      <c r="E154" s="21">
        <f>'załącznik_1 po zmianach'!E154-załącznik_1!E154</f>
        <v>0</v>
      </c>
      <c r="F154" s="22"/>
      <c r="IU154" s="24"/>
      <c r="IV154" s="24"/>
    </row>
    <row r="155" spans="1:256" s="28" customFormat="1" ht="12">
      <c r="A155" s="26"/>
      <c r="B155" s="26" t="s">
        <v>155</v>
      </c>
      <c r="C155" s="26"/>
      <c r="D155" s="27" t="s">
        <v>44</v>
      </c>
      <c r="E155" s="21">
        <f>'załącznik_1 po zmianach'!E155-załącznik_1!E155</f>
        <v>0</v>
      </c>
      <c r="F155" s="22"/>
      <c r="IU155" s="24"/>
      <c r="IV155" s="24"/>
    </row>
    <row r="156" spans="1:256" s="23" customFormat="1" ht="44.1" customHeight="1">
      <c r="A156" s="19"/>
      <c r="B156" s="19"/>
      <c r="C156" s="19"/>
      <c r="D156" s="25" t="s">
        <v>16</v>
      </c>
      <c r="E156" s="21">
        <f>'załącznik_1 po zmianach'!E156-załącznik_1!E156</f>
        <v>0</v>
      </c>
      <c r="F156" s="22"/>
      <c r="IU156" s="24"/>
      <c r="IV156" s="24"/>
    </row>
    <row r="157" spans="1:256" s="28" customFormat="1" ht="12">
      <c r="A157" s="26"/>
      <c r="B157" s="26"/>
      <c r="C157" s="26" t="s">
        <v>41</v>
      </c>
      <c r="D157" s="27" t="s">
        <v>42</v>
      </c>
      <c r="E157" s="21">
        <f>'załącznik_1 po zmianach'!E157-załącznik_1!E157</f>
        <v>0</v>
      </c>
      <c r="F157" s="22"/>
      <c r="IU157" s="24"/>
      <c r="IV157" s="24"/>
    </row>
    <row r="158" spans="1:256" s="34" customFormat="1" ht="12">
      <c r="A158" s="136" t="s">
        <v>156</v>
      </c>
      <c r="B158" s="136"/>
      <c r="C158" s="136"/>
      <c r="D158" s="136"/>
      <c r="E158" s="21">
        <f>'załącznik_1 po zmianach'!E158-załącznik_1!E158</f>
        <v>0</v>
      </c>
      <c r="F158" s="33"/>
      <c r="IU158" s="35"/>
      <c r="IV158" s="35"/>
    </row>
    <row r="159" spans="1:256" s="23" customFormat="1" ht="44.1" customHeight="1">
      <c r="A159" s="19"/>
      <c r="B159" s="19"/>
      <c r="C159" s="19"/>
      <c r="D159" s="25" t="s">
        <v>16</v>
      </c>
      <c r="E159" s="21">
        <f>'załącznik_1 po zmianach'!E159-załącznik_1!E159</f>
        <v>0</v>
      </c>
      <c r="F159" s="22"/>
      <c r="IU159" s="24"/>
      <c r="IV159" s="24"/>
    </row>
    <row r="160" spans="1:256" s="28" customFormat="1" ht="12" customHeight="1">
      <c r="A160" s="36"/>
      <c r="B160" s="36"/>
      <c r="C160" s="36"/>
      <c r="D160" s="37"/>
      <c r="E160" s="21"/>
      <c r="IU160" s="24"/>
      <c r="IV160" s="24"/>
    </row>
    <row r="161" spans="1:256" s="28" customFormat="1" ht="12" customHeight="1">
      <c r="A161" s="36"/>
      <c r="B161" s="36"/>
      <c r="C161" s="36"/>
      <c r="D161" s="37"/>
      <c r="E161" s="21"/>
      <c r="IU161" s="24"/>
      <c r="IV161" s="24"/>
    </row>
    <row r="162" spans="1:256" s="14" customFormat="1" ht="12.75" customHeight="1">
      <c r="A162" s="129" t="s">
        <v>157</v>
      </c>
      <c r="B162" s="129"/>
      <c r="C162" s="129"/>
      <c r="D162" s="129"/>
      <c r="E162" s="129">
        <f>'załącznik_1 po zmianach'!E162-załącznik_1!E162</f>
        <v>0</v>
      </c>
      <c r="IU162" s="18"/>
      <c r="IV162" s="18"/>
    </row>
    <row r="163" spans="1:256" s="23" customFormat="1" ht="15" customHeight="1">
      <c r="A163" s="19" t="s">
        <v>14</v>
      </c>
      <c r="B163" s="19"/>
      <c r="C163" s="19"/>
      <c r="D163" s="20" t="s">
        <v>15</v>
      </c>
      <c r="E163" s="21">
        <f>'załącznik_1 po zmianach'!E163-załącznik_1!E163</f>
        <v>0</v>
      </c>
      <c r="F163" s="22"/>
      <c r="IU163" s="24"/>
      <c r="IV163" s="24"/>
    </row>
    <row r="164" spans="1:256" s="23" customFormat="1" ht="44.1" customHeight="1">
      <c r="A164" s="19"/>
      <c r="B164" s="19"/>
      <c r="C164" s="19"/>
      <c r="D164" s="25" t="s">
        <v>16</v>
      </c>
      <c r="E164" s="21">
        <f>'załącznik_1 po zmianach'!E164-załącznik_1!E164</f>
        <v>0</v>
      </c>
      <c r="F164" s="22"/>
      <c r="IU164" s="24"/>
      <c r="IV164" s="24"/>
    </row>
    <row r="165" spans="1:256" s="23" customFormat="1" ht="15" customHeight="1">
      <c r="A165" s="19"/>
      <c r="B165" s="19" t="s">
        <v>17</v>
      </c>
      <c r="C165" s="19"/>
      <c r="D165" s="25" t="s">
        <v>18</v>
      </c>
      <c r="E165" s="21">
        <f>'załącznik_1 po zmianach'!E165-załącznik_1!E165</f>
        <v>60000</v>
      </c>
      <c r="F165" s="22"/>
      <c r="IU165" s="24"/>
      <c r="IV165" s="24"/>
    </row>
    <row r="166" spans="1:256" s="23" customFormat="1" ht="44.1" customHeight="1">
      <c r="A166" s="19"/>
      <c r="B166" s="19"/>
      <c r="C166" s="19"/>
      <c r="D166" s="25" t="s">
        <v>16</v>
      </c>
      <c r="E166" s="21">
        <f>'załącznik_1 po zmianach'!E166-załącznik_1!E166</f>
        <v>0</v>
      </c>
      <c r="F166" s="22"/>
      <c r="IU166" s="24"/>
      <c r="IV166" s="24"/>
    </row>
    <row r="167" spans="1:256" s="23" customFormat="1" ht="36">
      <c r="A167" s="19"/>
      <c r="B167" s="19"/>
      <c r="C167" s="19" t="s">
        <v>158</v>
      </c>
      <c r="D167" s="25" t="s">
        <v>159</v>
      </c>
      <c r="E167" s="21">
        <f>'załącznik_1 po zmianach'!E167-załącznik_1!E167</f>
        <v>60000</v>
      </c>
      <c r="F167" s="22"/>
      <c r="IU167" s="24"/>
      <c r="IV167" s="24"/>
    </row>
    <row r="168" spans="1:256" s="23" customFormat="1" ht="24">
      <c r="A168" s="19"/>
      <c r="B168" s="19"/>
      <c r="C168" s="19" t="s">
        <v>160</v>
      </c>
      <c r="D168" s="25" t="s">
        <v>161</v>
      </c>
      <c r="E168" s="21">
        <f>'załącznik_1 po zmianach'!E168-załącznik_1!E168</f>
        <v>0</v>
      </c>
      <c r="F168" s="22"/>
      <c r="IU168" s="24"/>
      <c r="IV168" s="24"/>
    </row>
    <row r="169" spans="1:256" s="28" customFormat="1" ht="15" customHeight="1">
      <c r="A169" s="26" t="s">
        <v>136</v>
      </c>
      <c r="B169" s="26"/>
      <c r="C169" s="26"/>
      <c r="D169" s="27" t="s">
        <v>137</v>
      </c>
      <c r="E169" s="21">
        <f>'załącznik_1 po zmianach'!E169-załącznik_1!E169</f>
        <v>0</v>
      </c>
      <c r="F169" s="22"/>
      <c r="IU169" s="24"/>
      <c r="IV169" s="24"/>
    </row>
    <row r="170" spans="1:256" s="23" customFormat="1" ht="44.1" customHeight="1">
      <c r="A170" s="19"/>
      <c r="B170" s="19"/>
      <c r="C170" s="19"/>
      <c r="D170" s="25" t="s">
        <v>16</v>
      </c>
      <c r="E170" s="21">
        <f>'załącznik_1 po zmianach'!E170-załącznik_1!E170</f>
        <v>0</v>
      </c>
      <c r="F170" s="22"/>
      <c r="IU170" s="24"/>
      <c r="IV170" s="24"/>
    </row>
    <row r="171" spans="1:256" s="28" customFormat="1" ht="15" customHeight="1">
      <c r="A171" s="26"/>
      <c r="B171" s="26" t="s">
        <v>146</v>
      </c>
      <c r="C171" s="26"/>
      <c r="D171" s="27" t="s">
        <v>44</v>
      </c>
      <c r="E171" s="21">
        <f>'załącznik_1 po zmianach'!E171-załącznik_1!E171</f>
        <v>0</v>
      </c>
      <c r="F171" s="22"/>
      <c r="IU171" s="24"/>
      <c r="IV171" s="24"/>
    </row>
    <row r="172" spans="1:256" s="23" customFormat="1" ht="44.1" customHeight="1">
      <c r="A172" s="19"/>
      <c r="B172" s="19"/>
      <c r="C172" s="19"/>
      <c r="D172" s="25" t="s">
        <v>16</v>
      </c>
      <c r="E172" s="21">
        <f>'załącznik_1 po zmianach'!E172-załącznik_1!E172</f>
        <v>0</v>
      </c>
      <c r="F172" s="22"/>
      <c r="IU172" s="24"/>
      <c r="IV172" s="24"/>
    </row>
    <row r="173" spans="1:256" s="28" customFormat="1" ht="51.4" customHeight="1">
      <c r="A173" s="26"/>
      <c r="B173" s="26"/>
      <c r="C173" s="26" t="s">
        <v>162</v>
      </c>
      <c r="D173" s="27" t="s">
        <v>163</v>
      </c>
      <c r="E173" s="21">
        <f>'załącznik_1 po zmianach'!E173-załącznik_1!E173</f>
        <v>0</v>
      </c>
      <c r="F173" s="22"/>
      <c r="IU173" s="24"/>
      <c r="IV173" s="24"/>
    </row>
    <row r="174" spans="1:256" s="28" customFormat="1" ht="60">
      <c r="A174" s="26"/>
      <c r="B174" s="26"/>
      <c r="C174" s="26" t="s">
        <v>164</v>
      </c>
      <c r="D174" s="27" t="s">
        <v>165</v>
      </c>
      <c r="E174" s="21">
        <f>'załącznik_1 po zmianach'!E174-załącznik_1!E174</f>
        <v>0</v>
      </c>
      <c r="F174" s="22"/>
      <c r="IU174" s="24"/>
      <c r="IV174" s="24"/>
    </row>
    <row r="175" spans="1:256" s="34" customFormat="1" ht="12">
      <c r="A175" s="136" t="s">
        <v>166</v>
      </c>
      <c r="B175" s="136"/>
      <c r="C175" s="136"/>
      <c r="D175" s="136"/>
      <c r="E175" s="21">
        <f>'załącznik_1 po zmianach'!E175-załącznik_1!E175</f>
        <v>0</v>
      </c>
      <c r="F175" s="33"/>
      <c r="IU175" s="35"/>
      <c r="IV175" s="35"/>
    </row>
    <row r="176" spans="1:256" s="23" customFormat="1" ht="44.1" customHeight="1">
      <c r="A176" s="19"/>
      <c r="B176" s="19"/>
      <c r="C176" s="19"/>
      <c r="D176" s="25" t="s">
        <v>16</v>
      </c>
      <c r="E176" s="21">
        <f>'załącznik_1 po zmianach'!E176-załącznik_1!E176</f>
        <v>0</v>
      </c>
      <c r="F176" s="22"/>
      <c r="IU176" s="24"/>
      <c r="IV176" s="24"/>
    </row>
    <row r="177" spans="1:256" s="18" customFormat="1">
      <c r="A177" s="39"/>
      <c r="B177" s="39"/>
      <c r="C177" s="39"/>
      <c r="D177" s="40"/>
      <c r="E177" s="21"/>
      <c r="IU177" s="42"/>
      <c r="IV177" s="42"/>
    </row>
    <row r="178" spans="1:256" s="18" customFormat="1">
      <c r="A178" s="39"/>
      <c r="B178" s="39"/>
      <c r="C178" s="39"/>
      <c r="D178" s="40"/>
      <c r="E178" s="21"/>
      <c r="IU178" s="42"/>
      <c r="IV178" s="42"/>
    </row>
    <row r="179" spans="1:256" s="44" customFormat="1">
      <c r="A179" s="129" t="s">
        <v>167</v>
      </c>
      <c r="B179" s="129"/>
      <c r="C179" s="129"/>
      <c r="D179" s="129"/>
      <c r="E179" s="21">
        <f>'załącznik_1 po zmianach'!E179-załącznik_1!E179</f>
        <v>0</v>
      </c>
    </row>
    <row r="180" spans="1:256" s="23" customFormat="1" ht="44.1" customHeight="1">
      <c r="A180" s="19"/>
      <c r="B180" s="19"/>
      <c r="C180" s="19"/>
      <c r="D180" s="25" t="s">
        <v>16</v>
      </c>
      <c r="E180" s="21">
        <f>'załącznik_1 po zmianach'!E180-załącznik_1!E180</f>
        <v>0</v>
      </c>
      <c r="F180" s="22"/>
      <c r="IU180" s="24"/>
      <c r="IV180" s="24"/>
    </row>
    <row r="181" spans="1:256" s="18" customFormat="1">
      <c r="A181" s="39"/>
      <c r="B181" s="39"/>
      <c r="C181" s="39"/>
      <c r="D181" s="40"/>
      <c r="E181" s="41"/>
      <c r="IU181" s="42"/>
      <c r="IV181" s="42"/>
    </row>
    <row r="182" spans="1:256" s="18" customFormat="1">
      <c r="A182" s="39"/>
      <c r="B182" s="39"/>
      <c r="C182" s="39"/>
      <c r="D182" s="40"/>
      <c r="E182" s="41"/>
      <c r="IU182" s="42"/>
      <c r="IV182" s="42"/>
    </row>
    <row r="183" spans="1:256" s="18" customFormat="1">
      <c r="A183" s="39"/>
      <c r="B183" s="39"/>
      <c r="C183" s="39"/>
      <c r="D183" s="40"/>
      <c r="E183" s="41"/>
      <c r="IU183" s="42"/>
      <c r="IV183" s="42"/>
    </row>
    <row r="184" spans="1:256" s="18" customFormat="1">
      <c r="A184" s="39"/>
      <c r="B184" s="39"/>
      <c r="C184" s="39"/>
      <c r="D184" s="40"/>
      <c r="E184" s="41"/>
      <c r="IU184" s="42"/>
      <c r="IV184" s="42"/>
    </row>
    <row r="185" spans="1:256" s="18" customFormat="1">
      <c r="A185" s="39"/>
      <c r="B185" s="39"/>
      <c r="C185" s="39"/>
      <c r="D185" s="40"/>
      <c r="E185" s="41"/>
      <c r="IU185" s="42"/>
      <c r="IV185" s="42"/>
    </row>
    <row r="186" spans="1:256" s="18" customFormat="1">
      <c r="A186" s="39"/>
      <c r="B186" s="39"/>
      <c r="C186" s="39"/>
      <c r="D186" s="40"/>
      <c r="E186" s="41"/>
      <c r="IU186" s="42"/>
      <c r="IV186" s="42"/>
    </row>
    <row r="187" spans="1:256" s="18" customFormat="1">
      <c r="A187" s="39"/>
      <c r="B187" s="39"/>
      <c r="C187" s="39"/>
      <c r="D187" s="40"/>
      <c r="E187" s="41"/>
      <c r="IU187" s="42"/>
      <c r="IV187" s="42"/>
    </row>
    <row r="188" spans="1:256" s="18" customFormat="1">
      <c r="A188" s="39"/>
      <c r="B188" s="39"/>
      <c r="C188" s="39"/>
      <c r="D188" s="40"/>
      <c r="E188" s="41"/>
      <c r="IU188" s="42"/>
      <c r="IV188" s="42"/>
    </row>
    <row r="189" spans="1:256" s="18" customFormat="1">
      <c r="A189" s="39"/>
      <c r="B189" s="39"/>
      <c r="C189" s="39"/>
      <c r="D189" s="40"/>
      <c r="E189" s="41"/>
      <c r="IU189" s="42"/>
      <c r="IV189" s="42"/>
    </row>
    <row r="190" spans="1:256" s="18" customFormat="1">
      <c r="A190" s="39"/>
      <c r="B190" s="39"/>
      <c r="C190" s="39"/>
      <c r="D190" s="40"/>
      <c r="E190" s="41"/>
      <c r="IU190" s="42"/>
      <c r="IV190" s="42"/>
    </row>
    <row r="191" spans="1:256" s="18" customFormat="1">
      <c r="A191" s="39"/>
      <c r="B191" s="39"/>
      <c r="C191" s="39"/>
      <c r="D191" s="40"/>
      <c r="E191" s="41"/>
      <c r="IU191" s="42"/>
      <c r="IV191" s="42"/>
    </row>
    <row r="192" spans="1:256" s="18" customFormat="1">
      <c r="A192" s="39"/>
      <c r="B192" s="39"/>
      <c r="C192" s="39"/>
      <c r="D192" s="40"/>
      <c r="E192" s="41"/>
      <c r="IU192" s="42"/>
      <c r="IV192" s="42"/>
    </row>
    <row r="193" spans="1:256" s="18" customFormat="1">
      <c r="A193" s="39"/>
      <c r="B193" s="39"/>
      <c r="C193" s="39"/>
      <c r="D193" s="40"/>
      <c r="E193" s="41"/>
      <c r="IU193" s="42"/>
      <c r="IV193" s="42"/>
    </row>
    <row r="194" spans="1:256" s="18" customFormat="1">
      <c r="A194" s="39"/>
      <c r="B194" s="39"/>
      <c r="C194" s="39"/>
      <c r="D194" s="40"/>
      <c r="E194" s="41"/>
      <c r="IU194" s="42"/>
      <c r="IV194" s="42"/>
    </row>
    <row r="195" spans="1:256" s="18" customFormat="1">
      <c r="A195" s="39"/>
      <c r="B195" s="39"/>
      <c r="C195" s="39"/>
      <c r="D195" s="40"/>
      <c r="E195" s="41"/>
      <c r="IU195" s="42"/>
      <c r="IV195" s="42"/>
    </row>
    <row r="196" spans="1:256" s="18" customFormat="1">
      <c r="A196" s="39"/>
      <c r="B196" s="39"/>
      <c r="C196" s="39"/>
      <c r="D196" s="40"/>
      <c r="E196" s="41"/>
      <c r="IU196" s="42"/>
      <c r="IV196" s="42"/>
    </row>
    <row r="197" spans="1:256" s="18" customFormat="1">
      <c r="A197" s="39"/>
      <c r="B197" s="39"/>
      <c r="C197" s="39"/>
      <c r="D197" s="40"/>
      <c r="E197" s="41"/>
      <c r="IU197" s="42"/>
      <c r="IV197" s="42"/>
    </row>
    <row r="198" spans="1:256" s="18" customFormat="1">
      <c r="A198" s="39"/>
      <c r="B198" s="39"/>
      <c r="C198" s="39"/>
      <c r="D198" s="40"/>
      <c r="E198" s="41"/>
      <c r="IU198" s="42"/>
      <c r="IV198" s="42"/>
    </row>
    <row r="199" spans="1:256" s="18" customFormat="1">
      <c r="A199" s="39"/>
      <c r="B199" s="39"/>
      <c r="C199" s="39"/>
      <c r="D199" s="40"/>
      <c r="E199" s="41"/>
      <c r="IU199" s="42"/>
      <c r="IV199" s="42"/>
    </row>
    <row r="200" spans="1:256" s="18" customFormat="1">
      <c r="A200" s="39"/>
      <c r="B200" s="39"/>
      <c r="C200" s="39"/>
      <c r="D200" s="40"/>
      <c r="E200" s="41"/>
      <c r="IU200" s="42"/>
      <c r="IV200" s="42"/>
    </row>
    <row r="201" spans="1:256" s="18" customFormat="1">
      <c r="A201" s="39"/>
      <c r="B201" s="39"/>
      <c r="C201" s="39"/>
      <c r="D201" s="40"/>
      <c r="E201" s="41"/>
      <c r="IU201" s="42"/>
      <c r="IV201" s="42"/>
    </row>
    <row r="202" spans="1:256" s="18" customFormat="1">
      <c r="A202" s="39"/>
      <c r="B202" s="39"/>
      <c r="C202" s="39"/>
      <c r="D202" s="40"/>
      <c r="E202" s="41"/>
      <c r="IU202" s="42"/>
      <c r="IV202" s="42"/>
    </row>
    <row r="203" spans="1:256" s="18" customFormat="1">
      <c r="A203" s="39"/>
      <c r="B203" s="39"/>
      <c r="C203" s="39"/>
      <c r="D203" s="40"/>
      <c r="E203" s="41"/>
      <c r="IU203" s="42"/>
      <c r="IV203" s="42"/>
    </row>
    <row r="204" spans="1:256" s="18" customFormat="1">
      <c r="A204" s="39"/>
      <c r="B204" s="39"/>
      <c r="C204" s="39"/>
      <c r="D204" s="40"/>
      <c r="E204" s="41"/>
      <c r="IU204" s="42"/>
      <c r="IV204" s="42"/>
    </row>
    <row r="205" spans="1:256" s="18" customFormat="1">
      <c r="A205" s="39"/>
      <c r="B205" s="39"/>
      <c r="C205" s="39"/>
      <c r="D205" s="40"/>
      <c r="E205" s="41"/>
      <c r="IU205" s="42"/>
      <c r="IV205" s="42"/>
    </row>
    <row r="206" spans="1:256" s="18" customFormat="1">
      <c r="A206" s="39"/>
      <c r="B206" s="39"/>
      <c r="C206" s="39"/>
      <c r="D206" s="40"/>
      <c r="E206" s="41"/>
      <c r="IU206" s="42"/>
      <c r="IV206" s="42"/>
    </row>
    <row r="207" spans="1:256" s="18" customFormat="1">
      <c r="A207" s="39"/>
      <c r="B207" s="39"/>
      <c r="C207" s="39"/>
      <c r="D207" s="40"/>
      <c r="E207" s="41"/>
      <c r="IU207" s="42"/>
      <c r="IV207" s="42"/>
    </row>
    <row r="208" spans="1:256" s="18" customFormat="1">
      <c r="A208" s="39"/>
      <c r="B208" s="39"/>
      <c r="C208" s="39"/>
      <c r="D208" s="40"/>
      <c r="E208" s="41"/>
      <c r="IU208" s="42"/>
      <c r="IV208" s="42"/>
    </row>
    <row r="209" spans="1:256" s="18" customFormat="1">
      <c r="A209" s="39"/>
      <c r="B209" s="39"/>
      <c r="C209" s="39"/>
      <c r="D209" s="40"/>
      <c r="E209" s="41"/>
      <c r="IU209" s="42"/>
      <c r="IV209" s="42"/>
    </row>
    <row r="210" spans="1:256" s="18" customFormat="1">
      <c r="A210" s="39"/>
      <c r="B210" s="39"/>
      <c r="C210" s="39"/>
      <c r="D210" s="40"/>
      <c r="E210" s="41"/>
      <c r="IU210" s="42"/>
      <c r="IV210" s="42"/>
    </row>
    <row r="211" spans="1:256" s="18" customFormat="1">
      <c r="A211" s="39"/>
      <c r="B211" s="39"/>
      <c r="C211" s="39"/>
      <c r="D211" s="40"/>
      <c r="E211" s="41"/>
      <c r="IU211" s="42"/>
      <c r="IV211" s="42"/>
    </row>
    <row r="212" spans="1:256" s="18" customFormat="1">
      <c r="A212" s="39"/>
      <c r="B212" s="39"/>
      <c r="C212" s="39"/>
      <c r="D212" s="40"/>
      <c r="E212" s="41"/>
      <c r="IU212" s="42"/>
      <c r="IV212" s="42"/>
    </row>
    <row r="213" spans="1:256" s="18" customFormat="1">
      <c r="A213" s="39"/>
      <c r="B213" s="39"/>
      <c r="C213" s="39"/>
      <c r="D213" s="40"/>
      <c r="E213" s="41"/>
      <c r="IU213" s="42"/>
      <c r="IV213" s="42"/>
    </row>
    <row r="214" spans="1:256" s="18" customFormat="1">
      <c r="A214" s="39"/>
      <c r="B214" s="39"/>
      <c r="C214" s="39"/>
      <c r="D214" s="40"/>
      <c r="E214" s="41"/>
      <c r="IU214" s="42"/>
      <c r="IV214" s="42"/>
    </row>
    <row r="215" spans="1:256" s="18" customFormat="1">
      <c r="A215" s="39"/>
      <c r="B215" s="39"/>
      <c r="C215" s="39"/>
      <c r="D215" s="40"/>
      <c r="E215" s="41"/>
      <c r="IU215" s="42"/>
      <c r="IV215" s="42"/>
    </row>
    <row r="216" spans="1:256" s="18" customFormat="1">
      <c r="A216" s="39"/>
      <c r="B216" s="39"/>
      <c r="C216" s="39"/>
      <c r="D216" s="40"/>
      <c r="E216" s="41"/>
      <c r="IU216" s="42"/>
      <c r="IV216" s="42"/>
    </row>
    <row r="217" spans="1:256" s="18" customFormat="1">
      <c r="A217" s="39"/>
      <c r="B217" s="39"/>
      <c r="C217" s="39"/>
      <c r="D217" s="40"/>
      <c r="E217" s="41"/>
      <c r="IU217" s="42"/>
      <c r="IV217" s="42"/>
    </row>
    <row r="218" spans="1:256" s="18" customFormat="1">
      <c r="A218" s="39"/>
      <c r="B218" s="39"/>
      <c r="C218" s="39"/>
      <c r="D218" s="40"/>
      <c r="E218" s="41"/>
      <c r="IU218" s="42"/>
      <c r="IV218" s="42"/>
    </row>
    <row r="219" spans="1:256" s="18" customFormat="1">
      <c r="A219" s="39"/>
      <c r="B219" s="39"/>
      <c r="C219" s="39"/>
      <c r="D219" s="40"/>
      <c r="E219" s="41"/>
      <c r="IU219" s="42"/>
      <c r="IV219" s="42"/>
    </row>
    <row r="220" spans="1:256" s="18" customFormat="1">
      <c r="A220" s="39"/>
      <c r="B220" s="39"/>
      <c r="C220" s="39"/>
      <c r="D220" s="40"/>
      <c r="E220" s="41"/>
      <c r="IU220" s="42"/>
      <c r="IV220" s="42"/>
    </row>
    <row r="221" spans="1:256" s="18" customFormat="1">
      <c r="A221" s="39"/>
      <c r="B221" s="39"/>
      <c r="C221" s="39"/>
      <c r="D221" s="40"/>
      <c r="E221" s="41"/>
      <c r="IU221" s="42"/>
      <c r="IV221" s="42"/>
    </row>
    <row r="222" spans="1:256" s="18" customFormat="1">
      <c r="A222" s="39"/>
      <c r="B222" s="39"/>
      <c r="C222" s="39"/>
      <c r="D222" s="40"/>
      <c r="E222" s="45"/>
      <c r="IU222" s="42"/>
      <c r="IV222" s="42"/>
    </row>
    <row r="223" spans="1:256" s="18" customFormat="1">
      <c r="A223" s="39"/>
      <c r="B223" s="39"/>
      <c r="C223" s="39"/>
      <c r="D223" s="40"/>
      <c r="E223" s="45"/>
      <c r="IU223" s="42"/>
      <c r="IV223" s="42"/>
    </row>
    <row r="224" spans="1:256" s="18" customFormat="1">
      <c r="A224" s="39"/>
      <c r="B224" s="39"/>
      <c r="C224" s="39"/>
      <c r="D224" s="40"/>
      <c r="E224" s="45"/>
      <c r="IU224" s="42"/>
      <c r="IV224" s="42"/>
    </row>
    <row r="225" spans="1:256" s="18" customFormat="1">
      <c r="A225" s="39"/>
      <c r="B225" s="39"/>
      <c r="C225" s="39"/>
      <c r="D225" s="40"/>
      <c r="E225" s="45"/>
      <c r="IU225" s="42"/>
      <c r="IV225" s="42"/>
    </row>
    <row r="226" spans="1:256" s="18" customFormat="1">
      <c r="A226" s="39"/>
      <c r="B226" s="39"/>
      <c r="C226" s="39"/>
      <c r="D226" s="40"/>
      <c r="E226" s="45"/>
      <c r="IU226" s="42"/>
      <c r="IV226" s="42"/>
    </row>
    <row r="227" spans="1:256" s="18" customFormat="1">
      <c r="A227" s="39"/>
      <c r="B227" s="39"/>
      <c r="C227" s="39"/>
      <c r="D227" s="40"/>
      <c r="E227" s="45"/>
      <c r="IU227" s="42"/>
      <c r="IV227" s="42"/>
    </row>
    <row r="228" spans="1:256" s="18" customFormat="1">
      <c r="A228" s="39"/>
      <c r="B228" s="39"/>
      <c r="C228" s="39"/>
      <c r="D228" s="40"/>
      <c r="E228" s="45"/>
      <c r="IU228" s="42"/>
      <c r="IV228" s="42"/>
    </row>
    <row r="229" spans="1:256" s="18" customFormat="1">
      <c r="A229" s="39"/>
      <c r="B229" s="39"/>
      <c r="C229" s="39"/>
      <c r="D229" s="40"/>
      <c r="E229" s="45"/>
      <c r="IU229" s="42"/>
      <c r="IV229" s="42"/>
    </row>
    <row r="230" spans="1:256" s="18" customFormat="1">
      <c r="A230" s="39"/>
      <c r="B230" s="39"/>
      <c r="C230" s="39"/>
      <c r="D230" s="40"/>
      <c r="E230" s="45"/>
      <c r="IU230" s="42"/>
      <c r="IV230" s="42"/>
    </row>
    <row r="231" spans="1:256" s="18" customFormat="1">
      <c r="A231" s="39"/>
      <c r="B231" s="39"/>
      <c r="C231" s="39"/>
      <c r="D231" s="40"/>
      <c r="E231" s="45"/>
      <c r="IU231" s="42"/>
      <c r="IV231" s="42"/>
    </row>
    <row r="232" spans="1:256" s="18" customFormat="1">
      <c r="A232" s="39"/>
      <c r="B232" s="39"/>
      <c r="C232" s="39"/>
      <c r="D232" s="40"/>
      <c r="E232" s="45"/>
      <c r="IU232" s="42"/>
      <c r="IV232" s="42"/>
    </row>
    <row r="233" spans="1:256" s="18" customFormat="1">
      <c r="A233" s="39"/>
      <c r="B233" s="39"/>
      <c r="C233" s="39"/>
      <c r="D233" s="40"/>
      <c r="E233" s="45"/>
      <c r="IU233" s="42"/>
      <c r="IV233" s="42"/>
    </row>
    <row r="234" spans="1:256" s="18" customFormat="1">
      <c r="A234" s="39"/>
      <c r="B234" s="39"/>
      <c r="C234" s="39"/>
      <c r="D234" s="40"/>
      <c r="E234" s="45"/>
      <c r="IU234" s="42"/>
      <c r="IV234" s="42"/>
    </row>
    <row r="235" spans="1:256" s="18" customFormat="1">
      <c r="A235" s="39"/>
      <c r="B235" s="39"/>
      <c r="C235" s="39"/>
      <c r="D235" s="40"/>
      <c r="E235" s="45"/>
      <c r="IU235" s="42"/>
      <c r="IV235" s="42"/>
    </row>
    <row r="236" spans="1:256" s="18" customFormat="1">
      <c r="A236" s="39"/>
      <c r="B236" s="39"/>
      <c r="C236" s="39"/>
      <c r="D236" s="40"/>
      <c r="E236" s="45"/>
      <c r="IU236" s="42"/>
      <c r="IV236" s="42"/>
    </row>
    <row r="237" spans="1:256" s="18" customFormat="1">
      <c r="A237" s="39"/>
      <c r="B237" s="39"/>
      <c r="C237" s="39"/>
      <c r="D237" s="40"/>
      <c r="E237" s="45"/>
      <c r="IU237" s="42"/>
      <c r="IV237" s="42"/>
    </row>
    <row r="238" spans="1:256" s="18" customFormat="1">
      <c r="A238" s="39"/>
      <c r="B238" s="39"/>
      <c r="C238" s="39"/>
      <c r="D238" s="40"/>
      <c r="E238" s="45"/>
      <c r="IU238" s="42"/>
      <c r="IV238" s="42"/>
    </row>
    <row r="239" spans="1:256" s="18" customFormat="1">
      <c r="A239" s="39"/>
      <c r="B239" s="39"/>
      <c r="C239" s="39"/>
      <c r="D239" s="40"/>
      <c r="E239" s="45"/>
      <c r="IU239" s="42"/>
      <c r="IV239" s="42"/>
    </row>
    <row r="240" spans="1:256" s="18" customFormat="1">
      <c r="A240" s="39"/>
      <c r="B240" s="39"/>
      <c r="C240" s="39"/>
      <c r="D240" s="40"/>
      <c r="E240" s="45"/>
      <c r="IU240" s="42"/>
      <c r="IV240" s="42"/>
    </row>
    <row r="241" spans="1:256" s="18" customFormat="1">
      <c r="A241" s="39"/>
      <c r="B241" s="39"/>
      <c r="C241" s="39"/>
      <c r="D241" s="40"/>
      <c r="E241" s="45"/>
      <c r="IU241" s="42"/>
      <c r="IV241" s="42"/>
    </row>
    <row r="242" spans="1:256" s="18" customFormat="1">
      <c r="A242" s="39"/>
      <c r="B242" s="39"/>
      <c r="C242" s="39"/>
      <c r="D242" s="40"/>
      <c r="E242" s="45"/>
      <c r="IU242" s="42"/>
      <c r="IV242" s="42"/>
    </row>
    <row r="243" spans="1:256" s="18" customFormat="1">
      <c r="A243" s="39"/>
      <c r="B243" s="39"/>
      <c r="C243" s="39"/>
      <c r="D243" s="40"/>
      <c r="E243" s="45"/>
      <c r="IU243" s="42"/>
      <c r="IV243" s="42"/>
    </row>
    <row r="244" spans="1:256" s="18" customFormat="1">
      <c r="A244" s="39"/>
      <c r="B244" s="39"/>
      <c r="C244" s="39"/>
      <c r="D244" s="40"/>
      <c r="E244" s="45"/>
      <c r="IU244" s="42"/>
      <c r="IV244" s="42"/>
    </row>
    <row r="245" spans="1:256" s="18" customFormat="1">
      <c r="A245" s="39"/>
      <c r="B245" s="39"/>
      <c r="C245" s="39"/>
      <c r="D245" s="40"/>
      <c r="E245" s="45"/>
      <c r="IU245" s="42"/>
      <c r="IV245" s="42"/>
    </row>
  </sheetData>
  <mergeCells count="11">
    <mergeCell ref="A179:D179"/>
    <mergeCell ref="A4:E4"/>
    <mergeCell ref="A6:A7"/>
    <mergeCell ref="B6:B7"/>
    <mergeCell ref="C6:C7"/>
    <mergeCell ref="D6:D7"/>
    <mergeCell ref="E6:E7"/>
    <mergeCell ref="A9:E9"/>
    <mergeCell ref="A158:D158"/>
    <mergeCell ref="A162:E162"/>
    <mergeCell ref="A175:D175"/>
  </mergeCells>
  <printOptions horizontalCentered="1"/>
  <pageMargins left="0.59027777777777779" right="0.59027777777777779" top="0.78749999999999998" bottom="0.78749999999999998" header="0.51180555555555562" footer="0"/>
  <pageSetup paperSize="9" scale="92" firstPageNumber="0" orientation="portrait" horizontalDpi="300" verticalDpi="300"/>
  <headerFooter alignWithMargins="0">
    <oddFooter>&amp;L&amp;8&amp;P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168"/>
  <sheetViews>
    <sheetView topLeftCell="A33" workbookViewId="0">
      <selection activeCell="C51" sqref="C51"/>
    </sheetView>
  </sheetViews>
  <sheetFormatPr defaultRowHeight="12.75"/>
  <cols>
    <col min="1" max="1" width="6" style="46" customWidth="1"/>
    <col min="2" max="2" width="9" style="46" customWidth="1"/>
    <col min="3" max="3" width="28.5703125" style="46" customWidth="1"/>
    <col min="4" max="17" width="15.42578125" style="46" customWidth="1"/>
    <col min="18" max="18" width="12.140625" customWidth="1"/>
  </cols>
  <sheetData>
    <row r="1" spans="1:256">
      <c r="M1" s="47"/>
      <c r="N1" s="47" t="s">
        <v>168</v>
      </c>
      <c r="O1" s="47"/>
      <c r="P1" s="47"/>
    </row>
    <row r="2" spans="1:256">
      <c r="M2" s="47"/>
      <c r="N2" s="47"/>
      <c r="O2" s="47"/>
      <c r="P2" s="47"/>
    </row>
    <row r="3" spans="1:256" ht="9" customHeight="1">
      <c r="M3" s="48"/>
      <c r="N3" s="48"/>
      <c r="O3" s="48"/>
      <c r="P3" s="48"/>
    </row>
    <row r="4" spans="1:256" ht="15.75">
      <c r="A4" s="141" t="s">
        <v>169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</row>
    <row r="5" spans="1:256">
      <c r="P5" s="49"/>
    </row>
    <row r="6" spans="1:256" ht="13.5" customHeight="1">
      <c r="A6" s="140" t="s">
        <v>170</v>
      </c>
      <c r="B6" s="140" t="s">
        <v>9</v>
      </c>
      <c r="C6" s="140" t="s">
        <v>11</v>
      </c>
      <c r="D6" s="138" t="s">
        <v>171</v>
      </c>
      <c r="E6" s="142" t="s">
        <v>172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</row>
    <row r="7" spans="1:256" ht="13.5" customHeight="1">
      <c r="A7" s="140"/>
      <c r="B7" s="140"/>
      <c r="C7" s="140"/>
      <c r="D7" s="140"/>
      <c r="E7" s="143" t="s">
        <v>173</v>
      </c>
      <c r="F7" s="144" t="s">
        <v>172</v>
      </c>
      <c r="G7" s="144"/>
      <c r="H7" s="144"/>
      <c r="I7" s="144"/>
      <c r="J7" s="144"/>
      <c r="K7" s="144"/>
      <c r="L7" s="144"/>
      <c r="M7" s="144"/>
      <c r="N7" s="145" t="s">
        <v>174</v>
      </c>
      <c r="O7" s="146" t="s">
        <v>172</v>
      </c>
      <c r="P7" s="146"/>
      <c r="Q7" s="146"/>
    </row>
    <row r="8" spans="1:256" ht="16.350000000000001" customHeight="1">
      <c r="A8" s="140"/>
      <c r="B8" s="140"/>
      <c r="C8" s="140"/>
      <c r="D8" s="140"/>
      <c r="E8" s="143"/>
      <c r="F8" s="138" t="s">
        <v>175</v>
      </c>
      <c r="G8" s="139" t="s">
        <v>172</v>
      </c>
      <c r="H8" s="139"/>
      <c r="I8" s="140" t="s">
        <v>176</v>
      </c>
      <c r="J8" s="140" t="s">
        <v>177</v>
      </c>
      <c r="K8" s="140" t="s">
        <v>178</v>
      </c>
      <c r="L8" s="140" t="s">
        <v>179</v>
      </c>
      <c r="M8" s="147" t="s">
        <v>180</v>
      </c>
      <c r="N8" s="145"/>
      <c r="O8" s="145" t="s">
        <v>181</v>
      </c>
      <c r="P8" s="53" t="s">
        <v>182</v>
      </c>
      <c r="Q8" s="143" t="s">
        <v>183</v>
      </c>
    </row>
    <row r="9" spans="1:256" ht="122.45" customHeight="1">
      <c r="A9" s="140"/>
      <c r="B9" s="140"/>
      <c r="C9" s="140"/>
      <c r="D9" s="140"/>
      <c r="E9" s="143"/>
      <c r="F9" s="138"/>
      <c r="G9" s="50" t="s">
        <v>184</v>
      </c>
      <c r="H9" s="51" t="s">
        <v>185</v>
      </c>
      <c r="I9" s="140"/>
      <c r="J9" s="140"/>
      <c r="K9" s="140"/>
      <c r="L9" s="140"/>
      <c r="M9" s="147"/>
      <c r="N9" s="145"/>
      <c r="O9" s="145"/>
      <c r="P9" s="54" t="s">
        <v>186</v>
      </c>
      <c r="Q9" s="143"/>
    </row>
    <row r="10" spans="1:256" ht="12.75" customHeight="1">
      <c r="A10" s="50">
        <v>1</v>
      </c>
      <c r="B10" s="50">
        <v>2</v>
      </c>
      <c r="C10" s="50">
        <v>3</v>
      </c>
      <c r="D10" s="50">
        <v>4</v>
      </c>
      <c r="E10" s="50">
        <v>5</v>
      </c>
      <c r="F10" s="50">
        <v>6</v>
      </c>
      <c r="G10" s="50">
        <v>7</v>
      </c>
      <c r="H10" s="50">
        <v>8</v>
      </c>
      <c r="I10" s="50">
        <v>9</v>
      </c>
      <c r="J10" s="50">
        <v>10</v>
      </c>
      <c r="K10" s="50">
        <v>11</v>
      </c>
      <c r="L10" s="50">
        <v>12</v>
      </c>
      <c r="M10" s="50">
        <v>13</v>
      </c>
      <c r="N10" s="50">
        <v>14</v>
      </c>
      <c r="O10" s="50">
        <v>15</v>
      </c>
      <c r="P10" s="50">
        <v>16</v>
      </c>
      <c r="Q10" s="50">
        <v>17</v>
      </c>
    </row>
    <row r="11" spans="1:256" s="57" customFormat="1" ht="15" customHeight="1">
      <c r="A11" s="26" t="s">
        <v>187</v>
      </c>
      <c r="B11" s="26"/>
      <c r="C11" s="55" t="s">
        <v>188</v>
      </c>
      <c r="D11" s="56">
        <f t="shared" ref="D11:Q11" si="0">SUM(D12:D14)</f>
        <v>13500</v>
      </c>
      <c r="E11" s="56">
        <f t="shared" si="0"/>
        <v>13500</v>
      </c>
      <c r="F11" s="56">
        <f t="shared" si="0"/>
        <v>13500</v>
      </c>
      <c r="G11" s="56">
        <f t="shared" si="0"/>
        <v>0</v>
      </c>
      <c r="H11" s="56">
        <f t="shared" si="0"/>
        <v>13500</v>
      </c>
      <c r="I11" s="56">
        <f t="shared" si="0"/>
        <v>0</v>
      </c>
      <c r="J11" s="56">
        <f t="shared" si="0"/>
        <v>0</v>
      </c>
      <c r="K11" s="56">
        <f t="shared" si="0"/>
        <v>0</v>
      </c>
      <c r="L11" s="56">
        <f t="shared" si="0"/>
        <v>0</v>
      </c>
      <c r="M11" s="56">
        <f t="shared" si="0"/>
        <v>0</v>
      </c>
      <c r="N11" s="56">
        <f t="shared" si="0"/>
        <v>0</v>
      </c>
      <c r="O11" s="56">
        <f t="shared" si="0"/>
        <v>0</v>
      </c>
      <c r="P11" s="56">
        <f t="shared" si="0"/>
        <v>0</v>
      </c>
      <c r="Q11" s="56">
        <f t="shared" si="0"/>
        <v>0</v>
      </c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</row>
    <row r="12" spans="1:256" s="57" customFormat="1" ht="15" customHeight="1">
      <c r="A12" s="26"/>
      <c r="B12" s="26" t="s">
        <v>189</v>
      </c>
      <c r="C12" s="58" t="s">
        <v>190</v>
      </c>
      <c r="D12" s="56">
        <f>SUM(E12,N12)</f>
        <v>5000</v>
      </c>
      <c r="E12" s="56">
        <f>SUM(F12,I12,J12,K12,L12,M12)</f>
        <v>5000</v>
      </c>
      <c r="F12" s="56">
        <f>SUM(G12:H12)</f>
        <v>5000</v>
      </c>
      <c r="G12" s="56"/>
      <c r="H12" s="56">
        <v>5000</v>
      </c>
      <c r="I12" s="56"/>
      <c r="J12" s="56"/>
      <c r="K12" s="56"/>
      <c r="L12" s="56"/>
      <c r="M12" s="56"/>
      <c r="N12" s="56">
        <f>SUM(O12,Q12)</f>
        <v>0</v>
      </c>
      <c r="O12" s="56"/>
      <c r="P12" s="56"/>
      <c r="Q12" s="56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</row>
    <row r="13" spans="1:256" s="57" customFormat="1" ht="15" customHeight="1">
      <c r="A13" s="26"/>
      <c r="B13" s="26" t="s">
        <v>191</v>
      </c>
      <c r="C13" s="59" t="s">
        <v>192</v>
      </c>
      <c r="D13" s="56">
        <f>SUM(E13,N13)</f>
        <v>8500</v>
      </c>
      <c r="E13" s="56">
        <f>SUM(F13,I13,J13,K13,L13,M13)</f>
        <v>8500</v>
      </c>
      <c r="F13" s="56">
        <f>SUM(G13:H13)</f>
        <v>8500</v>
      </c>
      <c r="G13" s="56"/>
      <c r="H13" s="56">
        <v>8500</v>
      </c>
      <c r="I13" s="56"/>
      <c r="J13" s="56"/>
      <c r="K13" s="56"/>
      <c r="L13" s="56"/>
      <c r="M13" s="56"/>
      <c r="N13" s="56">
        <f>SUM(O13,Q13)</f>
        <v>0</v>
      </c>
      <c r="O13" s="56"/>
      <c r="P13" s="56"/>
      <c r="Q13" s="56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</row>
    <row r="14" spans="1:256" s="57" customFormat="1" ht="15" customHeight="1">
      <c r="A14" s="26"/>
      <c r="B14" s="26" t="s">
        <v>193</v>
      </c>
      <c r="C14" s="59" t="s">
        <v>44</v>
      </c>
      <c r="D14" s="56">
        <f>SUM(E14,N14)</f>
        <v>0</v>
      </c>
      <c r="E14" s="56">
        <f>SUM(F14,I14,J14,K14,L14,M14)</f>
        <v>0</v>
      </c>
      <c r="F14" s="56">
        <f>SUM(G14:H14)</f>
        <v>0</v>
      </c>
      <c r="G14" s="56"/>
      <c r="H14" s="56"/>
      <c r="I14" s="56"/>
      <c r="J14" s="56"/>
      <c r="K14" s="56"/>
      <c r="L14" s="56"/>
      <c r="M14" s="56"/>
      <c r="N14" s="56">
        <f>SUM(O14,Q14)</f>
        <v>0</v>
      </c>
      <c r="O14" s="56"/>
      <c r="P14" s="56"/>
      <c r="Q14" s="56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</row>
    <row r="15" spans="1:256" s="57" customFormat="1" ht="15" customHeight="1">
      <c r="A15" s="26" t="s">
        <v>194</v>
      </c>
      <c r="B15" s="26"/>
      <c r="C15" s="60" t="s">
        <v>195</v>
      </c>
      <c r="D15" s="61">
        <f t="shared" ref="D15:Q15" si="1">SUM(D16:D17)</f>
        <v>469000</v>
      </c>
      <c r="E15" s="61">
        <f t="shared" si="1"/>
        <v>469000</v>
      </c>
      <c r="F15" s="61">
        <f t="shared" si="1"/>
        <v>222500</v>
      </c>
      <c r="G15" s="61">
        <f t="shared" si="1"/>
        <v>30000</v>
      </c>
      <c r="H15" s="61">
        <f t="shared" si="1"/>
        <v>192500</v>
      </c>
      <c r="I15" s="61">
        <f t="shared" si="1"/>
        <v>246500</v>
      </c>
      <c r="J15" s="61">
        <f t="shared" si="1"/>
        <v>0</v>
      </c>
      <c r="K15" s="61">
        <f t="shared" si="1"/>
        <v>0</v>
      </c>
      <c r="L15" s="61">
        <f t="shared" si="1"/>
        <v>0</v>
      </c>
      <c r="M15" s="61">
        <f t="shared" si="1"/>
        <v>0</v>
      </c>
      <c r="N15" s="61">
        <f t="shared" si="1"/>
        <v>0</v>
      </c>
      <c r="O15" s="61">
        <f t="shared" si="1"/>
        <v>0</v>
      </c>
      <c r="P15" s="61">
        <f t="shared" si="1"/>
        <v>0</v>
      </c>
      <c r="Q15" s="61">
        <f t="shared" si="1"/>
        <v>0</v>
      </c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</row>
    <row r="16" spans="1:256" s="57" customFormat="1" ht="15" customHeight="1">
      <c r="A16" s="26"/>
      <c r="B16" s="26" t="s">
        <v>196</v>
      </c>
      <c r="C16" s="55" t="s">
        <v>197</v>
      </c>
      <c r="D16" s="56">
        <f>SUM(E16,N16)</f>
        <v>246500</v>
      </c>
      <c r="E16" s="56">
        <f>SUM(F16,I16,J16,K16,L16,M16)</f>
        <v>246500</v>
      </c>
      <c r="F16" s="56">
        <f>SUM(G16:H16)</f>
        <v>0</v>
      </c>
      <c r="G16" s="56"/>
      <c r="H16" s="56"/>
      <c r="I16" s="56">
        <v>246500</v>
      </c>
      <c r="J16" s="56"/>
      <c r="K16" s="56"/>
      <c r="L16" s="56"/>
      <c r="M16" s="56"/>
      <c r="N16" s="56">
        <f>SUM(O16,Q16)</f>
        <v>0</v>
      </c>
      <c r="O16" s="56"/>
      <c r="P16" s="56"/>
      <c r="Q16" s="56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</row>
    <row r="17" spans="1:256" s="57" customFormat="1" ht="15" customHeight="1">
      <c r="A17" s="26"/>
      <c r="B17" s="26" t="s">
        <v>198</v>
      </c>
      <c r="C17" s="60" t="s">
        <v>199</v>
      </c>
      <c r="D17" s="56">
        <f>SUM(E17,N17)</f>
        <v>222500</v>
      </c>
      <c r="E17" s="56">
        <f>SUM(F17,I17,J17,K17,L17,M17)</f>
        <v>222500</v>
      </c>
      <c r="F17" s="56">
        <f>SUM(G17:H17)</f>
        <v>222500</v>
      </c>
      <c r="G17" s="56">
        <v>30000</v>
      </c>
      <c r="H17" s="56">
        <v>192500</v>
      </c>
      <c r="I17" s="56"/>
      <c r="J17" s="56"/>
      <c r="K17" s="56"/>
      <c r="L17" s="56"/>
      <c r="M17" s="56"/>
      <c r="N17" s="56">
        <f>SUM(O17,Q17)</f>
        <v>0</v>
      </c>
      <c r="O17" s="56"/>
      <c r="P17" s="56"/>
      <c r="Q17" s="56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</row>
    <row r="18" spans="1:256" s="57" customFormat="1" ht="15" customHeight="1">
      <c r="A18" s="26" t="s">
        <v>14</v>
      </c>
      <c r="B18" s="26"/>
      <c r="C18" s="55" t="s">
        <v>15</v>
      </c>
      <c r="D18" s="56">
        <f t="shared" ref="D18:Q18" si="2">SUM(D19)</f>
        <v>845760</v>
      </c>
      <c r="E18" s="56">
        <f t="shared" si="2"/>
        <v>437760</v>
      </c>
      <c r="F18" s="56">
        <f t="shared" si="2"/>
        <v>437760</v>
      </c>
      <c r="G18" s="56">
        <f t="shared" si="2"/>
        <v>12500</v>
      </c>
      <c r="H18" s="56">
        <f t="shared" si="2"/>
        <v>425260</v>
      </c>
      <c r="I18" s="56">
        <f t="shared" si="2"/>
        <v>0</v>
      </c>
      <c r="J18" s="56">
        <f t="shared" si="2"/>
        <v>0</v>
      </c>
      <c r="K18" s="56">
        <f t="shared" si="2"/>
        <v>0</v>
      </c>
      <c r="L18" s="56">
        <f t="shared" si="2"/>
        <v>0</v>
      </c>
      <c r="M18" s="56">
        <f t="shared" si="2"/>
        <v>0</v>
      </c>
      <c r="N18" s="56">
        <f t="shared" si="2"/>
        <v>408000</v>
      </c>
      <c r="O18" s="56">
        <f t="shared" si="2"/>
        <v>408000</v>
      </c>
      <c r="P18" s="56">
        <f t="shared" si="2"/>
        <v>0</v>
      </c>
      <c r="Q18" s="56">
        <f t="shared" si="2"/>
        <v>0</v>
      </c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</row>
    <row r="19" spans="1:256" s="57" customFormat="1" ht="31.35" customHeight="1">
      <c r="A19" s="26"/>
      <c r="B19" s="26" t="s">
        <v>17</v>
      </c>
      <c r="C19" s="62" t="s">
        <v>18</v>
      </c>
      <c r="D19" s="56">
        <f>SUM(E19,N19)</f>
        <v>845760</v>
      </c>
      <c r="E19" s="56">
        <f>SUM(F19,I19,J19,K19,L19,M19)</f>
        <v>437760</v>
      </c>
      <c r="F19" s="56">
        <f>SUM(G19:H19)</f>
        <v>437760</v>
      </c>
      <c r="G19" s="63">
        <v>12500</v>
      </c>
      <c r="H19" s="63">
        <v>425260</v>
      </c>
      <c r="I19" s="63"/>
      <c r="J19" s="63"/>
      <c r="K19" s="63"/>
      <c r="L19" s="63"/>
      <c r="M19" s="63"/>
      <c r="N19" s="56">
        <f>SUM(O19,Q19)</f>
        <v>408000</v>
      </c>
      <c r="O19" s="63">
        <v>408000</v>
      </c>
      <c r="P19" s="63"/>
      <c r="Q19" s="63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</row>
    <row r="20" spans="1:256" s="57" customFormat="1" ht="15" customHeight="1">
      <c r="A20" s="26" t="s">
        <v>27</v>
      </c>
      <c r="B20" s="26"/>
      <c r="C20" s="55" t="s">
        <v>28</v>
      </c>
      <c r="D20" s="56">
        <f t="shared" ref="D20:Q20" si="3">SUM(D21:D22)</f>
        <v>156800</v>
      </c>
      <c r="E20" s="56">
        <f t="shared" si="3"/>
        <v>56800</v>
      </c>
      <c r="F20" s="56">
        <f t="shared" si="3"/>
        <v>56800</v>
      </c>
      <c r="G20" s="56">
        <f t="shared" si="3"/>
        <v>10500</v>
      </c>
      <c r="H20" s="56">
        <f t="shared" si="3"/>
        <v>46300</v>
      </c>
      <c r="I20" s="56">
        <f t="shared" si="3"/>
        <v>0</v>
      </c>
      <c r="J20" s="56">
        <f t="shared" si="3"/>
        <v>0</v>
      </c>
      <c r="K20" s="56">
        <f t="shared" si="3"/>
        <v>0</v>
      </c>
      <c r="L20" s="56">
        <f t="shared" si="3"/>
        <v>0</v>
      </c>
      <c r="M20" s="56">
        <f t="shared" si="3"/>
        <v>0</v>
      </c>
      <c r="N20" s="56">
        <f t="shared" si="3"/>
        <v>100000</v>
      </c>
      <c r="O20" s="56">
        <f t="shared" si="3"/>
        <v>100000</v>
      </c>
      <c r="P20" s="56">
        <f t="shared" si="3"/>
        <v>0</v>
      </c>
      <c r="Q20" s="56">
        <f t="shared" si="3"/>
        <v>0</v>
      </c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</row>
    <row r="21" spans="1:256" s="57" customFormat="1" ht="29.1" customHeight="1">
      <c r="A21" s="26"/>
      <c r="B21" s="26" t="s">
        <v>200</v>
      </c>
      <c r="C21" s="60" t="s">
        <v>201</v>
      </c>
      <c r="D21" s="56">
        <f>SUM(E21,N21)</f>
        <v>100000</v>
      </c>
      <c r="E21" s="56">
        <f>SUM(F21,I21,J21,K21,L21,M21)</f>
        <v>0</v>
      </c>
      <c r="F21" s="56">
        <f>SUM(G21:H21)</f>
        <v>0</v>
      </c>
      <c r="G21" s="56"/>
      <c r="H21" s="56"/>
      <c r="I21" s="56"/>
      <c r="J21" s="56"/>
      <c r="K21" s="56"/>
      <c r="L21" s="56"/>
      <c r="M21" s="56"/>
      <c r="N21" s="56">
        <f>SUM(O21,Q21)</f>
        <v>100000</v>
      </c>
      <c r="O21" s="56">
        <v>100000</v>
      </c>
      <c r="P21" s="56"/>
      <c r="Q21" s="56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</row>
    <row r="22" spans="1:256" s="57" customFormat="1" ht="14.25" customHeight="1">
      <c r="A22" s="26"/>
      <c r="B22" s="26" t="s">
        <v>29</v>
      </c>
      <c r="C22" s="55" t="s">
        <v>30</v>
      </c>
      <c r="D22" s="56">
        <f>SUM(E22,N22)</f>
        <v>56800</v>
      </c>
      <c r="E22" s="56">
        <f>SUM(F22,I22,J22,K22,L22,M22)</f>
        <v>56800</v>
      </c>
      <c r="F22" s="56">
        <f>SUM(G22:H22)</f>
        <v>56800</v>
      </c>
      <c r="G22" s="56">
        <v>10500</v>
      </c>
      <c r="H22" s="56">
        <v>46300</v>
      </c>
      <c r="I22" s="56"/>
      <c r="J22" s="56"/>
      <c r="K22" s="56"/>
      <c r="L22" s="56"/>
      <c r="M22" s="56"/>
      <c r="N22" s="56">
        <f>SUM(O22,Q22)</f>
        <v>0</v>
      </c>
      <c r="O22" s="56"/>
      <c r="P22" s="56"/>
      <c r="Q22" s="56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</row>
    <row r="23" spans="1:256" s="57" customFormat="1" ht="15" customHeight="1">
      <c r="A23" s="26" t="s">
        <v>33</v>
      </c>
      <c r="B23" s="26"/>
      <c r="C23" s="55" t="s">
        <v>34</v>
      </c>
      <c r="D23" s="56">
        <f t="shared" ref="D23:Q23" si="4">SUM(D24:D28)</f>
        <v>2840196</v>
      </c>
      <c r="E23" s="56">
        <f t="shared" si="4"/>
        <v>2449196</v>
      </c>
      <c r="F23" s="56">
        <f t="shared" si="4"/>
        <v>2316476</v>
      </c>
      <c r="G23" s="56">
        <f t="shared" si="4"/>
        <v>1645272</v>
      </c>
      <c r="H23" s="56">
        <f t="shared" si="4"/>
        <v>671204</v>
      </c>
      <c r="I23" s="56">
        <f t="shared" si="4"/>
        <v>0</v>
      </c>
      <c r="J23" s="56">
        <f t="shared" si="4"/>
        <v>132720</v>
      </c>
      <c r="K23" s="56">
        <f t="shared" si="4"/>
        <v>0</v>
      </c>
      <c r="L23" s="56">
        <f t="shared" si="4"/>
        <v>0</v>
      </c>
      <c r="M23" s="56">
        <f t="shared" si="4"/>
        <v>0</v>
      </c>
      <c r="N23" s="56">
        <f t="shared" si="4"/>
        <v>391000</v>
      </c>
      <c r="O23" s="56">
        <f t="shared" si="4"/>
        <v>391000</v>
      </c>
      <c r="P23" s="56">
        <f t="shared" si="4"/>
        <v>0</v>
      </c>
      <c r="Q23" s="56">
        <f t="shared" si="4"/>
        <v>0</v>
      </c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  <c r="IU23" s="42"/>
      <c r="IV23" s="42"/>
    </row>
    <row r="24" spans="1:256" s="57" customFormat="1" ht="15" customHeight="1">
      <c r="A24" s="26"/>
      <c r="B24" s="26" t="s">
        <v>35</v>
      </c>
      <c r="C24" s="55" t="s">
        <v>36</v>
      </c>
      <c r="D24" s="56">
        <f>SUM(E24,N24)</f>
        <v>59427</v>
      </c>
      <c r="E24" s="56">
        <f>SUM(F24,I24,J24,K24,L24,M24)</f>
        <v>59427</v>
      </c>
      <c r="F24" s="56">
        <f>SUM(G24:H24)</f>
        <v>59127</v>
      </c>
      <c r="G24" s="56">
        <v>54277</v>
      </c>
      <c r="H24" s="56">
        <v>4850</v>
      </c>
      <c r="I24" s="56"/>
      <c r="J24" s="56">
        <v>300</v>
      </c>
      <c r="K24" s="56"/>
      <c r="L24" s="56"/>
      <c r="M24" s="56"/>
      <c r="N24" s="56">
        <f>SUM(O24,Q24)</f>
        <v>0</v>
      </c>
      <c r="O24" s="56"/>
      <c r="P24" s="56"/>
      <c r="Q24" s="56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  <c r="IU24" s="42"/>
      <c r="IV24" s="42"/>
    </row>
    <row r="25" spans="1:256" s="57" customFormat="1" ht="29.25" customHeight="1">
      <c r="A25" s="26"/>
      <c r="B25" s="26" t="s">
        <v>202</v>
      </c>
      <c r="C25" s="60" t="s">
        <v>203</v>
      </c>
      <c r="D25" s="56">
        <f>SUM(E25,N25)</f>
        <v>87920</v>
      </c>
      <c r="E25" s="56">
        <f>SUM(F25,I25,J25,K25,L25,M25)</f>
        <v>87920</v>
      </c>
      <c r="F25" s="56">
        <f>SUM(G25:H25)</f>
        <v>4400</v>
      </c>
      <c r="G25" s="56"/>
      <c r="H25" s="56">
        <v>4400</v>
      </c>
      <c r="I25" s="56"/>
      <c r="J25" s="56">
        <v>83520</v>
      </c>
      <c r="K25" s="56"/>
      <c r="L25" s="56"/>
      <c r="M25" s="56"/>
      <c r="N25" s="56">
        <f>SUM(O25,Q25)</f>
        <v>0</v>
      </c>
      <c r="O25" s="56"/>
      <c r="P25" s="56"/>
      <c r="Q25" s="56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  <c r="IU25" s="42"/>
      <c r="IV25" s="42"/>
    </row>
    <row r="26" spans="1:256" s="57" customFormat="1" ht="30" customHeight="1">
      <c r="A26" s="26"/>
      <c r="B26" s="26" t="s">
        <v>39</v>
      </c>
      <c r="C26" s="60" t="s">
        <v>40</v>
      </c>
      <c r="D26" s="56">
        <f>SUM(E26,N26)</f>
        <v>2581473</v>
      </c>
      <c r="E26" s="56">
        <f>SUM(F26,I26,J26,K26,L26,M26)</f>
        <v>2190473</v>
      </c>
      <c r="F26" s="56">
        <f>SUM(G26:H26)</f>
        <v>2182473</v>
      </c>
      <c r="G26" s="56">
        <v>1585995</v>
      </c>
      <c r="H26" s="56">
        <v>596478</v>
      </c>
      <c r="I26" s="56"/>
      <c r="J26" s="56">
        <v>8000</v>
      </c>
      <c r="K26" s="56"/>
      <c r="L26" s="56"/>
      <c r="M26" s="56"/>
      <c r="N26" s="56">
        <f>SUM(O26,Q26)</f>
        <v>391000</v>
      </c>
      <c r="O26" s="56">
        <v>391000</v>
      </c>
      <c r="P26" s="56"/>
      <c r="Q26" s="56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</row>
    <row r="27" spans="1:256" s="57" customFormat="1" ht="30" customHeight="1">
      <c r="A27" s="26"/>
      <c r="B27" s="26" t="s">
        <v>204</v>
      </c>
      <c r="C27" s="55" t="s">
        <v>205</v>
      </c>
      <c r="D27" s="56">
        <f>SUM(E27,N27)</f>
        <v>18000</v>
      </c>
      <c r="E27" s="56">
        <f>SUM(F27,I27,J27,K27,L27,M27)</f>
        <v>18000</v>
      </c>
      <c r="F27" s="56">
        <f>SUM(G27:H27)</f>
        <v>18000</v>
      </c>
      <c r="G27" s="56"/>
      <c r="H27" s="56">
        <v>18000</v>
      </c>
      <c r="I27" s="56"/>
      <c r="J27" s="56"/>
      <c r="K27" s="56"/>
      <c r="L27" s="56"/>
      <c r="M27" s="56"/>
      <c r="N27" s="56">
        <f>SUM(O27,Q27)</f>
        <v>0</v>
      </c>
      <c r="O27" s="56"/>
      <c r="P27" s="56"/>
      <c r="Q27" s="56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</row>
    <row r="28" spans="1:256" s="57" customFormat="1">
      <c r="A28" s="26"/>
      <c r="B28" s="26" t="s">
        <v>43</v>
      </c>
      <c r="C28" s="60" t="s">
        <v>44</v>
      </c>
      <c r="D28" s="56">
        <f>SUM(E28,N28)</f>
        <v>93376</v>
      </c>
      <c r="E28" s="56">
        <f>SUM(F28,I28,J28,K28,L28,M28)</f>
        <v>93376</v>
      </c>
      <c r="F28" s="56">
        <f>SUM(G28:H28)</f>
        <v>52476</v>
      </c>
      <c r="G28" s="56">
        <v>5000</v>
      </c>
      <c r="H28" s="56">
        <v>47476</v>
      </c>
      <c r="I28" s="56"/>
      <c r="J28" s="56">
        <v>40900</v>
      </c>
      <c r="K28" s="56"/>
      <c r="L28" s="56"/>
      <c r="M28" s="56"/>
      <c r="N28" s="56">
        <f>SUM(O28,Q28)</f>
        <v>0</v>
      </c>
      <c r="O28" s="56"/>
      <c r="P28" s="56"/>
      <c r="Q28" s="56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</row>
    <row r="29" spans="1:256" s="57" customFormat="1" ht="45.75" customHeight="1">
      <c r="A29" s="26" t="s">
        <v>45</v>
      </c>
      <c r="B29" s="26"/>
      <c r="C29" s="60" t="s">
        <v>46</v>
      </c>
      <c r="D29" s="61">
        <f t="shared" ref="D29:Q29" si="5">SUM(D30)</f>
        <v>900</v>
      </c>
      <c r="E29" s="61">
        <f t="shared" si="5"/>
        <v>900</v>
      </c>
      <c r="F29" s="61">
        <f t="shared" si="5"/>
        <v>900</v>
      </c>
      <c r="G29" s="61">
        <f t="shared" si="5"/>
        <v>900</v>
      </c>
      <c r="H29" s="61">
        <f t="shared" si="5"/>
        <v>0</v>
      </c>
      <c r="I29" s="61">
        <f t="shared" si="5"/>
        <v>0</v>
      </c>
      <c r="J29" s="61">
        <f t="shared" si="5"/>
        <v>0</v>
      </c>
      <c r="K29" s="61">
        <f t="shared" si="5"/>
        <v>0</v>
      </c>
      <c r="L29" s="61">
        <f t="shared" si="5"/>
        <v>0</v>
      </c>
      <c r="M29" s="61">
        <f t="shared" si="5"/>
        <v>0</v>
      </c>
      <c r="N29" s="61">
        <f t="shared" si="5"/>
        <v>0</v>
      </c>
      <c r="O29" s="61">
        <f t="shared" si="5"/>
        <v>0</v>
      </c>
      <c r="P29" s="61">
        <f t="shared" si="5"/>
        <v>0</v>
      </c>
      <c r="Q29" s="61">
        <f t="shared" si="5"/>
        <v>0</v>
      </c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  <c r="IQ29" s="42"/>
      <c r="IR29" s="42"/>
      <c r="IS29" s="42"/>
      <c r="IT29" s="42"/>
      <c r="IU29" s="42"/>
      <c r="IV29" s="42"/>
    </row>
    <row r="30" spans="1:256" s="57" customFormat="1" ht="39.6" customHeight="1">
      <c r="A30" s="26"/>
      <c r="B30" s="26" t="s">
        <v>47</v>
      </c>
      <c r="C30" s="60" t="s">
        <v>48</v>
      </c>
      <c r="D30" s="56">
        <f>SUM(E30,N30)</f>
        <v>900</v>
      </c>
      <c r="E30" s="56">
        <f>SUM(F30,I30,J30,K30,L30,M30)</f>
        <v>900</v>
      </c>
      <c r="F30" s="56">
        <f>SUM(G30:H30)</f>
        <v>900</v>
      </c>
      <c r="G30" s="56">
        <v>900</v>
      </c>
      <c r="H30" s="56"/>
      <c r="I30" s="56"/>
      <c r="J30" s="56"/>
      <c r="K30" s="56"/>
      <c r="L30" s="56"/>
      <c r="M30" s="56"/>
      <c r="N30" s="56">
        <f>SUM(O30,Q30)</f>
        <v>0</v>
      </c>
      <c r="O30" s="56"/>
      <c r="P30" s="56"/>
      <c r="Q30" s="56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  <c r="IP30" s="42"/>
      <c r="IQ30" s="42"/>
      <c r="IR30" s="42"/>
      <c r="IS30" s="42"/>
      <c r="IT30" s="42"/>
      <c r="IU30" s="42"/>
      <c r="IV30" s="42"/>
    </row>
    <row r="31" spans="1:256" s="57" customFormat="1" ht="29.25" customHeight="1">
      <c r="A31" s="26" t="s">
        <v>49</v>
      </c>
      <c r="B31" s="26"/>
      <c r="C31" s="55" t="s">
        <v>50</v>
      </c>
      <c r="D31" s="56">
        <f t="shared" ref="D31:Q31" si="6">SUM(D32:D37)</f>
        <v>593040</v>
      </c>
      <c r="E31" s="56">
        <f t="shared" si="6"/>
        <v>593040</v>
      </c>
      <c r="F31" s="56">
        <f t="shared" si="6"/>
        <v>475440</v>
      </c>
      <c r="G31" s="56">
        <f t="shared" si="6"/>
        <v>164946</v>
      </c>
      <c r="H31" s="56">
        <f t="shared" si="6"/>
        <v>310494</v>
      </c>
      <c r="I31" s="56">
        <f t="shared" si="6"/>
        <v>110000</v>
      </c>
      <c r="J31" s="56">
        <f t="shared" si="6"/>
        <v>7600</v>
      </c>
      <c r="K31" s="56">
        <f t="shared" si="6"/>
        <v>0</v>
      </c>
      <c r="L31" s="56">
        <f t="shared" si="6"/>
        <v>0</v>
      </c>
      <c r="M31" s="56">
        <f t="shared" si="6"/>
        <v>0</v>
      </c>
      <c r="N31" s="56">
        <f t="shared" si="6"/>
        <v>0</v>
      </c>
      <c r="O31" s="56">
        <f t="shared" si="6"/>
        <v>0</v>
      </c>
      <c r="P31" s="56">
        <f t="shared" si="6"/>
        <v>0</v>
      </c>
      <c r="Q31" s="56">
        <f t="shared" si="6"/>
        <v>0</v>
      </c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  <c r="IU31" s="42"/>
      <c r="IV31" s="42"/>
    </row>
    <row r="32" spans="1:256" s="57" customFormat="1" ht="17.100000000000001" customHeight="1">
      <c r="A32" s="26"/>
      <c r="B32" s="26" t="s">
        <v>206</v>
      </c>
      <c r="C32" s="55" t="s">
        <v>207</v>
      </c>
      <c r="D32" s="56">
        <f t="shared" ref="D32:D37" si="7">SUM(E32,N32)</f>
        <v>10000</v>
      </c>
      <c r="E32" s="56">
        <f t="shared" ref="E32:E37" si="8">SUM(F32,I32,J32,K32,L32,M32)</f>
        <v>10000</v>
      </c>
      <c r="F32" s="56">
        <f t="shared" ref="F32:F37" si="9">SUM(G32:H32)</f>
        <v>10000</v>
      </c>
      <c r="G32" s="56"/>
      <c r="H32" s="56">
        <v>10000</v>
      </c>
      <c r="I32" s="56"/>
      <c r="J32" s="56"/>
      <c r="K32" s="56"/>
      <c r="L32" s="56"/>
      <c r="M32" s="56"/>
      <c r="N32" s="56">
        <f t="shared" ref="N32:N37" si="10">SUM(O32,Q32)</f>
        <v>0</v>
      </c>
      <c r="O32" s="56"/>
      <c r="P32" s="56"/>
      <c r="Q32" s="56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  <c r="IU32" s="42"/>
      <c r="IV32" s="42"/>
    </row>
    <row r="33" spans="1:256" s="57" customFormat="1" ht="15" customHeight="1">
      <c r="A33" s="26"/>
      <c r="B33" s="26" t="s">
        <v>51</v>
      </c>
      <c r="C33" s="60" t="s">
        <v>52</v>
      </c>
      <c r="D33" s="56">
        <f t="shared" si="7"/>
        <v>116500</v>
      </c>
      <c r="E33" s="56">
        <f t="shared" si="8"/>
        <v>116500</v>
      </c>
      <c r="F33" s="56">
        <f t="shared" si="9"/>
        <v>6500</v>
      </c>
      <c r="G33" s="56"/>
      <c r="H33" s="56">
        <v>6500</v>
      </c>
      <c r="I33" s="56">
        <v>110000</v>
      </c>
      <c r="J33" s="56"/>
      <c r="K33" s="56"/>
      <c r="L33" s="56"/>
      <c r="M33" s="56"/>
      <c r="N33" s="56">
        <f t="shared" si="10"/>
        <v>0</v>
      </c>
      <c r="O33" s="56"/>
      <c r="P33" s="56"/>
      <c r="Q33" s="56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  <c r="IO33" s="42"/>
      <c r="IP33" s="42"/>
      <c r="IQ33" s="42"/>
      <c r="IR33" s="42"/>
      <c r="IS33" s="42"/>
      <c r="IT33" s="42"/>
      <c r="IU33" s="42"/>
      <c r="IV33" s="42"/>
    </row>
    <row r="34" spans="1:256" s="57" customFormat="1" ht="15" customHeight="1">
      <c r="A34" s="26"/>
      <c r="B34" s="26" t="s">
        <v>208</v>
      </c>
      <c r="C34" s="64" t="s">
        <v>209</v>
      </c>
      <c r="D34" s="56">
        <f t="shared" si="7"/>
        <v>1000</v>
      </c>
      <c r="E34" s="56">
        <f t="shared" si="8"/>
        <v>1000</v>
      </c>
      <c r="F34" s="56">
        <f t="shared" si="9"/>
        <v>1000</v>
      </c>
      <c r="G34" s="56"/>
      <c r="H34" s="56">
        <v>1000</v>
      </c>
      <c r="I34" s="56"/>
      <c r="J34" s="56"/>
      <c r="K34" s="56"/>
      <c r="L34" s="56"/>
      <c r="M34" s="56"/>
      <c r="N34" s="56">
        <f t="shared" si="10"/>
        <v>0</v>
      </c>
      <c r="O34" s="56"/>
      <c r="P34" s="56"/>
      <c r="Q34" s="56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  <c r="IL34" s="42"/>
      <c r="IM34" s="42"/>
      <c r="IN34" s="42"/>
      <c r="IO34" s="42"/>
      <c r="IP34" s="42"/>
      <c r="IQ34" s="42"/>
      <c r="IR34" s="42"/>
      <c r="IS34" s="42"/>
      <c r="IT34" s="42"/>
      <c r="IU34" s="42"/>
      <c r="IV34" s="42"/>
    </row>
    <row r="35" spans="1:256" s="57" customFormat="1" ht="15" customHeight="1">
      <c r="A35" s="26"/>
      <c r="B35" s="26" t="s">
        <v>53</v>
      </c>
      <c r="C35" s="64" t="s">
        <v>54</v>
      </c>
      <c r="D35" s="56">
        <f t="shared" si="7"/>
        <v>439540</v>
      </c>
      <c r="E35" s="56">
        <f t="shared" si="8"/>
        <v>439540</v>
      </c>
      <c r="F35" s="56">
        <f t="shared" si="9"/>
        <v>431940</v>
      </c>
      <c r="G35" s="56">
        <v>139946</v>
      </c>
      <c r="H35" s="56">
        <v>291994</v>
      </c>
      <c r="I35" s="56"/>
      <c r="J35" s="56">
        <v>7600</v>
      </c>
      <c r="K35" s="56"/>
      <c r="L35" s="56"/>
      <c r="M35" s="56"/>
      <c r="N35" s="56">
        <f t="shared" si="10"/>
        <v>0</v>
      </c>
      <c r="O35" s="56"/>
      <c r="P35" s="56"/>
      <c r="Q35" s="56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2"/>
      <c r="IS35" s="42"/>
      <c r="IT35" s="42"/>
      <c r="IU35" s="42"/>
      <c r="IV35" s="42"/>
    </row>
    <row r="36" spans="1:256" s="57" customFormat="1" ht="15" customHeight="1">
      <c r="A36" s="26"/>
      <c r="B36" s="26" t="s">
        <v>210</v>
      </c>
      <c r="C36" s="64" t="s">
        <v>211</v>
      </c>
      <c r="D36" s="56">
        <f t="shared" si="7"/>
        <v>1000</v>
      </c>
      <c r="E36" s="56">
        <f t="shared" si="8"/>
        <v>1000</v>
      </c>
      <c r="F36" s="56">
        <f t="shared" si="9"/>
        <v>1000</v>
      </c>
      <c r="G36" s="56"/>
      <c r="H36" s="56">
        <v>1000</v>
      </c>
      <c r="I36" s="56"/>
      <c r="J36" s="56"/>
      <c r="K36" s="56"/>
      <c r="L36" s="56"/>
      <c r="M36" s="56"/>
      <c r="N36" s="56">
        <f t="shared" si="10"/>
        <v>0</v>
      </c>
      <c r="O36" s="56"/>
      <c r="P36" s="56"/>
      <c r="Q36" s="56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  <c r="IS36" s="42"/>
      <c r="IT36" s="42"/>
      <c r="IU36" s="42"/>
      <c r="IV36" s="42"/>
    </row>
    <row r="37" spans="1:256" s="57" customFormat="1" ht="15" customHeight="1">
      <c r="A37" s="26"/>
      <c r="B37" s="26" t="s">
        <v>212</v>
      </c>
      <c r="C37" s="64" t="s">
        <v>44</v>
      </c>
      <c r="D37" s="56">
        <f t="shared" si="7"/>
        <v>25000</v>
      </c>
      <c r="E37" s="56">
        <f t="shared" si="8"/>
        <v>25000</v>
      </c>
      <c r="F37" s="56">
        <f t="shared" si="9"/>
        <v>25000</v>
      </c>
      <c r="G37" s="56">
        <v>25000</v>
      </c>
      <c r="H37" s="56"/>
      <c r="I37" s="56"/>
      <c r="J37" s="56"/>
      <c r="K37" s="56"/>
      <c r="L37" s="56"/>
      <c r="M37" s="56"/>
      <c r="N37" s="56">
        <f t="shared" si="10"/>
        <v>0</v>
      </c>
      <c r="O37" s="56"/>
      <c r="P37" s="56"/>
      <c r="Q37" s="56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2"/>
      <c r="IS37" s="42"/>
      <c r="IT37" s="42"/>
      <c r="IU37" s="42"/>
      <c r="IV37" s="42"/>
    </row>
    <row r="38" spans="1:256" s="57" customFormat="1" ht="15.75" customHeight="1">
      <c r="A38" s="26" t="s">
        <v>213</v>
      </c>
      <c r="B38" s="26"/>
      <c r="C38" s="55" t="s">
        <v>214</v>
      </c>
      <c r="D38" s="56">
        <f t="shared" ref="D38:Q38" si="11">SUM(D39)</f>
        <v>645880</v>
      </c>
      <c r="E38" s="56">
        <f t="shared" si="11"/>
        <v>645880</v>
      </c>
      <c r="F38" s="56">
        <f t="shared" si="11"/>
        <v>0</v>
      </c>
      <c r="G38" s="56">
        <f t="shared" si="11"/>
        <v>0</v>
      </c>
      <c r="H38" s="56">
        <f t="shared" si="11"/>
        <v>0</v>
      </c>
      <c r="I38" s="56">
        <f t="shared" si="11"/>
        <v>0</v>
      </c>
      <c r="J38" s="56">
        <f t="shared" si="11"/>
        <v>0</v>
      </c>
      <c r="K38" s="56">
        <f t="shared" si="11"/>
        <v>0</v>
      </c>
      <c r="L38" s="56">
        <f t="shared" si="11"/>
        <v>0</v>
      </c>
      <c r="M38" s="56">
        <f t="shared" si="11"/>
        <v>645880</v>
      </c>
      <c r="N38" s="56">
        <f t="shared" si="11"/>
        <v>0</v>
      </c>
      <c r="O38" s="56">
        <f t="shared" si="11"/>
        <v>0</v>
      </c>
      <c r="P38" s="56">
        <f t="shared" si="11"/>
        <v>0</v>
      </c>
      <c r="Q38" s="56">
        <f t="shared" si="11"/>
        <v>0</v>
      </c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  <c r="IO38" s="42"/>
      <c r="IP38" s="42"/>
      <c r="IQ38" s="42"/>
      <c r="IR38" s="42"/>
      <c r="IS38" s="42"/>
      <c r="IT38" s="42"/>
      <c r="IU38" s="42"/>
      <c r="IV38" s="42"/>
    </row>
    <row r="39" spans="1:256" s="57" customFormat="1" ht="45" customHeight="1">
      <c r="A39" s="26"/>
      <c r="B39" s="26" t="s">
        <v>215</v>
      </c>
      <c r="C39" s="60" t="s">
        <v>216</v>
      </c>
      <c r="D39" s="56">
        <f>SUM(E39,N39)</f>
        <v>645880</v>
      </c>
      <c r="E39" s="56">
        <f>SUM(F39,I39,J39,K39,L39,M39)</f>
        <v>645880</v>
      </c>
      <c r="F39" s="56">
        <f>SUM(G39:H39)</f>
        <v>0</v>
      </c>
      <c r="G39" s="56"/>
      <c r="H39" s="56"/>
      <c r="I39" s="56"/>
      <c r="J39" s="56"/>
      <c r="K39" s="56"/>
      <c r="L39" s="56"/>
      <c r="M39" s="56">
        <v>645880</v>
      </c>
      <c r="N39" s="56">
        <f>SUM(O39,Q39)</f>
        <v>0</v>
      </c>
      <c r="O39" s="56"/>
      <c r="P39" s="56"/>
      <c r="Q39" s="56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  <c r="IL39" s="42"/>
      <c r="IM39" s="42"/>
      <c r="IN39" s="42"/>
      <c r="IO39" s="42"/>
      <c r="IP39" s="42"/>
      <c r="IQ39" s="42"/>
      <c r="IR39" s="42"/>
      <c r="IS39" s="42"/>
      <c r="IT39" s="42"/>
      <c r="IU39" s="42"/>
      <c r="IV39" s="42"/>
    </row>
    <row r="40" spans="1:256" s="57" customFormat="1" ht="15.75" customHeight="1">
      <c r="A40" s="26" t="s">
        <v>99</v>
      </c>
      <c r="B40" s="26"/>
      <c r="C40" s="55" t="s">
        <v>100</v>
      </c>
      <c r="D40" s="56">
        <f t="shared" ref="D40:Q40" si="12">SUM(D41:D43)</f>
        <v>463869</v>
      </c>
      <c r="E40" s="56">
        <f t="shared" si="12"/>
        <v>463869</v>
      </c>
      <c r="F40" s="56">
        <f t="shared" si="12"/>
        <v>463869</v>
      </c>
      <c r="G40" s="56">
        <f t="shared" si="12"/>
        <v>0</v>
      </c>
      <c r="H40" s="56">
        <f t="shared" si="12"/>
        <v>463869</v>
      </c>
      <c r="I40" s="56">
        <f t="shared" si="12"/>
        <v>0</v>
      </c>
      <c r="J40" s="56">
        <f t="shared" si="12"/>
        <v>0</v>
      </c>
      <c r="K40" s="56">
        <f t="shared" si="12"/>
        <v>0</v>
      </c>
      <c r="L40" s="56">
        <f t="shared" si="12"/>
        <v>0</v>
      </c>
      <c r="M40" s="56">
        <f t="shared" si="12"/>
        <v>0</v>
      </c>
      <c r="N40" s="56">
        <f t="shared" si="12"/>
        <v>0</v>
      </c>
      <c r="O40" s="56">
        <f t="shared" si="12"/>
        <v>0</v>
      </c>
      <c r="P40" s="56">
        <f t="shared" si="12"/>
        <v>0</v>
      </c>
      <c r="Q40" s="56">
        <f t="shared" si="12"/>
        <v>0</v>
      </c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  <c r="IL40" s="42"/>
      <c r="IM40" s="42"/>
      <c r="IN40" s="42"/>
      <c r="IO40" s="42"/>
      <c r="IP40" s="42"/>
      <c r="IQ40" s="42"/>
      <c r="IR40" s="42"/>
      <c r="IS40" s="42"/>
      <c r="IT40" s="42"/>
      <c r="IU40" s="42"/>
      <c r="IV40" s="42"/>
    </row>
    <row r="41" spans="1:256" s="57" customFormat="1" ht="15.75" customHeight="1">
      <c r="A41" s="26"/>
      <c r="B41" s="26" t="s">
        <v>217</v>
      </c>
      <c r="C41" s="55" t="s">
        <v>218</v>
      </c>
      <c r="D41" s="56">
        <f>SUM(E41,N41)</f>
        <v>399044</v>
      </c>
      <c r="E41" s="56">
        <f>SUM(F41,I41,J41,K41,L41,M41)</f>
        <v>399044</v>
      </c>
      <c r="F41" s="56">
        <f>SUM(G41:H41)</f>
        <v>399044</v>
      </c>
      <c r="G41" s="56"/>
      <c r="H41" s="56">
        <v>399044</v>
      </c>
      <c r="I41" s="56"/>
      <c r="J41" s="56"/>
      <c r="K41" s="56"/>
      <c r="L41" s="56"/>
      <c r="M41" s="56"/>
      <c r="N41" s="56">
        <f>SUM(O41,Q41)</f>
        <v>0</v>
      </c>
      <c r="O41" s="56"/>
      <c r="P41" s="56"/>
      <c r="Q41" s="56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  <c r="IL41" s="42"/>
      <c r="IM41" s="42"/>
      <c r="IN41" s="42"/>
      <c r="IO41" s="42"/>
      <c r="IP41" s="42"/>
      <c r="IQ41" s="42"/>
      <c r="IR41" s="42"/>
      <c r="IS41" s="42"/>
      <c r="IT41" s="42"/>
      <c r="IU41" s="42"/>
      <c r="IV41" s="42"/>
    </row>
    <row r="42" spans="1:256" s="57" customFormat="1" ht="15" customHeight="1">
      <c r="A42" s="26"/>
      <c r="B42" s="26" t="s">
        <v>219</v>
      </c>
      <c r="C42" s="55" t="s">
        <v>220</v>
      </c>
      <c r="D42" s="56">
        <f>SUM(E42,N42)</f>
        <v>60960</v>
      </c>
      <c r="E42" s="56">
        <f>SUM(F42,I42,J42,K42,L42,M42)</f>
        <v>60960</v>
      </c>
      <c r="F42" s="56">
        <f>SUM(G42:H42)</f>
        <v>60960</v>
      </c>
      <c r="G42" s="56"/>
      <c r="H42" s="56">
        <v>60960</v>
      </c>
      <c r="I42" s="56"/>
      <c r="J42" s="56"/>
      <c r="K42" s="56"/>
      <c r="L42" s="56"/>
      <c r="M42" s="56"/>
      <c r="N42" s="56">
        <f>SUM(O42,Q42)</f>
        <v>0</v>
      </c>
      <c r="O42" s="56"/>
      <c r="P42" s="56"/>
      <c r="Q42" s="56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  <c r="IL42" s="42"/>
      <c r="IM42" s="42"/>
      <c r="IN42" s="42"/>
      <c r="IO42" s="42"/>
      <c r="IP42" s="42"/>
      <c r="IQ42" s="42"/>
      <c r="IR42" s="42"/>
      <c r="IS42" s="42"/>
      <c r="IT42" s="42"/>
      <c r="IU42" s="42"/>
      <c r="IV42" s="42"/>
    </row>
    <row r="43" spans="1:256" s="57" customFormat="1" ht="32.1" customHeight="1">
      <c r="A43" s="26"/>
      <c r="B43" s="26" t="s">
        <v>221</v>
      </c>
      <c r="C43" s="55" t="s">
        <v>222</v>
      </c>
      <c r="D43" s="56">
        <f>SUM(E43,N43)</f>
        <v>3865</v>
      </c>
      <c r="E43" s="56">
        <f>SUM(F43,I43,J43,K43,L43,M43)</f>
        <v>3865</v>
      </c>
      <c r="F43" s="56">
        <f>SUM(G43:H43)</f>
        <v>3865</v>
      </c>
      <c r="G43" s="56"/>
      <c r="H43" s="56">
        <v>3865</v>
      </c>
      <c r="I43" s="56"/>
      <c r="J43" s="56"/>
      <c r="K43" s="56"/>
      <c r="L43" s="56"/>
      <c r="M43" s="56"/>
      <c r="N43" s="56">
        <f>SUM(O43,Q43)</f>
        <v>0</v>
      </c>
      <c r="O43" s="56"/>
      <c r="P43" s="56"/>
      <c r="Q43" s="56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  <c r="IL43" s="42"/>
      <c r="IM43" s="42"/>
      <c r="IN43" s="42"/>
      <c r="IO43" s="42"/>
      <c r="IP43" s="42"/>
      <c r="IQ43" s="42"/>
      <c r="IR43" s="42"/>
      <c r="IS43" s="42"/>
      <c r="IT43" s="42"/>
      <c r="IU43" s="42"/>
      <c r="IV43" s="42"/>
    </row>
    <row r="44" spans="1:256" s="57" customFormat="1" ht="15.75" customHeight="1">
      <c r="A44" s="26" t="s">
        <v>105</v>
      </c>
      <c r="B44" s="26"/>
      <c r="C44" s="60" t="s">
        <v>223</v>
      </c>
      <c r="D44" s="61">
        <f t="shared" ref="D44:Q44" si="13">SUM(D45:D51)</f>
        <v>4927678</v>
      </c>
      <c r="E44" s="61">
        <f t="shared" si="13"/>
        <v>4927678</v>
      </c>
      <c r="F44" s="61">
        <f t="shared" si="13"/>
        <v>4425968</v>
      </c>
      <c r="G44" s="61">
        <f t="shared" si="13"/>
        <v>3637835</v>
      </c>
      <c r="H44" s="61">
        <f t="shared" si="13"/>
        <v>788133</v>
      </c>
      <c r="I44" s="61">
        <f t="shared" si="13"/>
        <v>250000</v>
      </c>
      <c r="J44" s="61">
        <f t="shared" si="13"/>
        <v>251710</v>
      </c>
      <c r="K44" s="61">
        <f t="shared" si="13"/>
        <v>0</v>
      </c>
      <c r="L44" s="61">
        <f t="shared" si="13"/>
        <v>0</v>
      </c>
      <c r="M44" s="61">
        <f t="shared" si="13"/>
        <v>0</v>
      </c>
      <c r="N44" s="61">
        <f t="shared" si="13"/>
        <v>0</v>
      </c>
      <c r="O44" s="61">
        <f t="shared" si="13"/>
        <v>0</v>
      </c>
      <c r="P44" s="61">
        <f t="shared" si="13"/>
        <v>0</v>
      </c>
      <c r="Q44" s="61">
        <f t="shared" si="13"/>
        <v>0</v>
      </c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  <c r="IL44" s="42"/>
      <c r="IM44" s="42"/>
      <c r="IN44" s="42"/>
      <c r="IO44" s="42"/>
      <c r="IP44" s="42"/>
      <c r="IQ44" s="42"/>
      <c r="IR44" s="42"/>
      <c r="IS44" s="42"/>
      <c r="IT44" s="42"/>
      <c r="IU44" s="42"/>
      <c r="IV44" s="42"/>
    </row>
    <row r="45" spans="1:256" s="57" customFormat="1" ht="15.75" customHeight="1">
      <c r="A45" s="26"/>
      <c r="B45" s="26" t="s">
        <v>107</v>
      </c>
      <c r="C45" s="55" t="s">
        <v>224</v>
      </c>
      <c r="D45" s="56">
        <f t="shared" ref="D45:D51" si="14">SUM(E45,N45)</f>
        <v>3271993</v>
      </c>
      <c r="E45" s="56">
        <f t="shared" ref="E45:E51" si="15">SUM(F45,I45,J45,K45,L45,M45)</f>
        <v>3271993</v>
      </c>
      <c r="F45" s="56">
        <f t="shared" ref="F45:F51" si="16">SUM(G45:H45)</f>
        <v>3096405</v>
      </c>
      <c r="G45" s="56">
        <v>2610954</v>
      </c>
      <c r="H45" s="56">
        <v>485451</v>
      </c>
      <c r="I45" s="56"/>
      <c r="J45" s="56">
        <v>175588</v>
      </c>
      <c r="K45" s="56"/>
      <c r="L45" s="56"/>
      <c r="M45" s="56"/>
      <c r="N45" s="56">
        <f t="shared" ref="N45:N51" si="17">SUM(O45,Q45)</f>
        <v>0</v>
      </c>
      <c r="O45" s="56"/>
      <c r="P45" s="56"/>
      <c r="Q45" s="56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  <c r="IL45" s="42"/>
      <c r="IM45" s="42"/>
      <c r="IN45" s="42"/>
      <c r="IO45" s="42"/>
      <c r="IP45" s="42"/>
      <c r="IQ45" s="42"/>
      <c r="IR45" s="42"/>
      <c r="IS45" s="42"/>
      <c r="IT45" s="42"/>
      <c r="IU45" s="42"/>
      <c r="IV45" s="42"/>
    </row>
    <row r="46" spans="1:256" s="57" customFormat="1" ht="30" customHeight="1">
      <c r="A46" s="26"/>
      <c r="B46" s="26" t="s">
        <v>109</v>
      </c>
      <c r="C46" s="55" t="s">
        <v>110</v>
      </c>
      <c r="D46" s="56">
        <f t="shared" si="14"/>
        <v>266424</v>
      </c>
      <c r="E46" s="56">
        <f t="shared" si="15"/>
        <v>266424</v>
      </c>
      <c r="F46" s="56">
        <f t="shared" si="16"/>
        <v>248582</v>
      </c>
      <c r="G46" s="56">
        <v>229069</v>
      </c>
      <c r="H46" s="56">
        <v>19513</v>
      </c>
      <c r="I46" s="56"/>
      <c r="J46" s="56">
        <v>17842</v>
      </c>
      <c r="K46" s="56"/>
      <c r="L46" s="56"/>
      <c r="M46" s="56"/>
      <c r="N46" s="56">
        <f t="shared" si="17"/>
        <v>0</v>
      </c>
      <c r="O46" s="56"/>
      <c r="P46" s="56"/>
      <c r="Q46" s="56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  <c r="IL46" s="42"/>
      <c r="IM46" s="42"/>
      <c r="IN46" s="42"/>
      <c r="IO46" s="42"/>
      <c r="IP46" s="42"/>
      <c r="IQ46" s="42"/>
      <c r="IR46" s="42"/>
      <c r="IS46" s="42"/>
      <c r="IT46" s="42"/>
      <c r="IU46" s="42"/>
      <c r="IV46" s="42"/>
    </row>
    <row r="47" spans="1:256" s="57" customFormat="1" ht="15" customHeight="1">
      <c r="A47" s="26"/>
      <c r="B47" s="26" t="s">
        <v>113</v>
      </c>
      <c r="C47" s="65" t="s">
        <v>114</v>
      </c>
      <c r="D47" s="56">
        <f t="shared" si="14"/>
        <v>250000</v>
      </c>
      <c r="E47" s="56">
        <f t="shared" si="15"/>
        <v>250000</v>
      </c>
      <c r="F47" s="56">
        <f t="shared" si="16"/>
        <v>0</v>
      </c>
      <c r="G47" s="61"/>
      <c r="H47" s="61"/>
      <c r="I47" s="61">
        <v>250000</v>
      </c>
      <c r="J47" s="61"/>
      <c r="K47" s="61"/>
      <c r="L47" s="61"/>
      <c r="M47" s="61"/>
      <c r="N47" s="56">
        <f t="shared" si="17"/>
        <v>0</v>
      </c>
      <c r="O47" s="61"/>
      <c r="P47" s="61"/>
      <c r="Q47" s="61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  <c r="IL47" s="42"/>
      <c r="IM47" s="42"/>
      <c r="IN47" s="42"/>
      <c r="IO47" s="42"/>
      <c r="IP47" s="42"/>
      <c r="IQ47" s="42"/>
      <c r="IR47" s="42"/>
      <c r="IS47" s="42"/>
      <c r="IT47" s="42"/>
      <c r="IU47" s="42"/>
      <c r="IV47" s="42"/>
    </row>
    <row r="48" spans="1:256" s="57" customFormat="1" ht="15" customHeight="1">
      <c r="A48" s="26"/>
      <c r="B48" s="26" t="s">
        <v>225</v>
      </c>
      <c r="C48" s="55" t="s">
        <v>226</v>
      </c>
      <c r="D48" s="56">
        <f t="shared" si="14"/>
        <v>855494</v>
      </c>
      <c r="E48" s="56">
        <f t="shared" si="15"/>
        <v>855494</v>
      </c>
      <c r="F48" s="56">
        <f t="shared" si="16"/>
        <v>804014</v>
      </c>
      <c r="G48" s="56">
        <v>701363</v>
      </c>
      <c r="H48" s="56">
        <v>102651</v>
      </c>
      <c r="I48" s="56"/>
      <c r="J48" s="56">
        <v>51480</v>
      </c>
      <c r="K48" s="56"/>
      <c r="L48" s="56"/>
      <c r="M48" s="56"/>
      <c r="N48" s="56">
        <f t="shared" si="17"/>
        <v>0</v>
      </c>
      <c r="O48" s="56"/>
      <c r="P48" s="56"/>
      <c r="Q48" s="56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  <c r="IL48" s="42"/>
      <c r="IM48" s="42"/>
      <c r="IN48" s="42"/>
      <c r="IO48" s="42"/>
      <c r="IP48" s="42"/>
      <c r="IQ48" s="42"/>
      <c r="IR48" s="42"/>
      <c r="IS48" s="42"/>
      <c r="IT48" s="42"/>
      <c r="IU48" s="42"/>
      <c r="IV48" s="42"/>
    </row>
    <row r="49" spans="1:256" s="57" customFormat="1" ht="15" customHeight="1">
      <c r="A49" s="26"/>
      <c r="B49" s="26" t="s">
        <v>227</v>
      </c>
      <c r="C49" s="55" t="s">
        <v>228</v>
      </c>
      <c r="D49" s="56">
        <f t="shared" si="14"/>
        <v>255917</v>
      </c>
      <c r="E49" s="56">
        <f t="shared" si="15"/>
        <v>255917</v>
      </c>
      <c r="F49" s="56">
        <f t="shared" si="16"/>
        <v>251917</v>
      </c>
      <c r="G49" s="56">
        <v>94449</v>
      </c>
      <c r="H49" s="56">
        <v>157468</v>
      </c>
      <c r="I49" s="56"/>
      <c r="J49" s="56">
        <v>4000</v>
      </c>
      <c r="K49" s="56"/>
      <c r="L49" s="56"/>
      <c r="M49" s="56"/>
      <c r="N49" s="56">
        <f t="shared" si="17"/>
        <v>0</v>
      </c>
      <c r="O49" s="56"/>
      <c r="P49" s="56"/>
      <c r="Q49" s="56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  <c r="IL49" s="42"/>
      <c r="IM49" s="42"/>
      <c r="IN49" s="42"/>
      <c r="IO49" s="42"/>
      <c r="IP49" s="42"/>
      <c r="IQ49" s="42"/>
      <c r="IR49" s="42"/>
      <c r="IS49" s="42"/>
      <c r="IT49" s="42"/>
      <c r="IU49" s="42"/>
      <c r="IV49" s="42"/>
    </row>
    <row r="50" spans="1:256" s="57" customFormat="1" ht="29.85" customHeight="1">
      <c r="A50" s="26"/>
      <c r="B50" s="26" t="s">
        <v>229</v>
      </c>
      <c r="C50" s="60" t="s">
        <v>230</v>
      </c>
      <c r="D50" s="56">
        <f t="shared" si="14"/>
        <v>17550</v>
      </c>
      <c r="E50" s="56">
        <f t="shared" si="15"/>
        <v>17550</v>
      </c>
      <c r="F50" s="56">
        <f t="shared" si="16"/>
        <v>17550</v>
      </c>
      <c r="G50" s="66"/>
      <c r="H50" s="66">
        <v>17550</v>
      </c>
      <c r="I50" s="66"/>
      <c r="J50" s="66"/>
      <c r="K50" s="66"/>
      <c r="L50" s="66"/>
      <c r="M50" s="66"/>
      <c r="N50" s="56">
        <f t="shared" si="17"/>
        <v>0</v>
      </c>
      <c r="O50" s="66"/>
      <c r="P50" s="66"/>
      <c r="Q50" s="66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  <c r="IL50" s="42"/>
      <c r="IM50" s="42"/>
      <c r="IN50" s="42"/>
      <c r="IO50" s="42"/>
      <c r="IP50" s="42"/>
      <c r="IQ50" s="42"/>
      <c r="IR50" s="42"/>
      <c r="IS50" s="42"/>
      <c r="IT50" s="42"/>
      <c r="IU50" s="42"/>
      <c r="IV50" s="42"/>
    </row>
    <row r="51" spans="1:256" s="57" customFormat="1" ht="15" customHeight="1">
      <c r="A51" s="26"/>
      <c r="B51" s="26" t="s">
        <v>231</v>
      </c>
      <c r="C51" s="55" t="s">
        <v>44</v>
      </c>
      <c r="D51" s="56">
        <f t="shared" si="14"/>
        <v>10300</v>
      </c>
      <c r="E51" s="56">
        <f t="shared" si="15"/>
        <v>10300</v>
      </c>
      <c r="F51" s="56">
        <f t="shared" si="16"/>
        <v>7500</v>
      </c>
      <c r="G51" s="56">
        <v>2000</v>
      </c>
      <c r="H51" s="56">
        <v>5500</v>
      </c>
      <c r="I51" s="56"/>
      <c r="J51" s="56">
        <v>2800</v>
      </c>
      <c r="K51" s="56"/>
      <c r="L51" s="56"/>
      <c r="M51" s="56"/>
      <c r="N51" s="56">
        <f t="shared" si="17"/>
        <v>0</v>
      </c>
      <c r="O51" s="56"/>
      <c r="P51" s="56"/>
      <c r="Q51" s="56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  <c r="IL51" s="42"/>
      <c r="IM51" s="42"/>
      <c r="IN51" s="42"/>
      <c r="IO51" s="42"/>
      <c r="IP51" s="42"/>
      <c r="IQ51" s="42"/>
      <c r="IR51" s="42"/>
      <c r="IS51" s="42"/>
      <c r="IT51" s="42"/>
      <c r="IU51" s="42"/>
      <c r="IV51" s="42"/>
    </row>
    <row r="52" spans="1:256" s="57" customFormat="1" ht="15.75" customHeight="1">
      <c r="A52" s="26" t="s">
        <v>232</v>
      </c>
      <c r="B52" s="26"/>
      <c r="C52" s="55" t="s">
        <v>233</v>
      </c>
      <c r="D52" s="56">
        <f t="shared" ref="D52:Q52" si="18">SUM(D53:D55)</f>
        <v>79000</v>
      </c>
      <c r="E52" s="56">
        <f t="shared" si="18"/>
        <v>79000</v>
      </c>
      <c r="F52" s="56">
        <f t="shared" si="18"/>
        <v>78000</v>
      </c>
      <c r="G52" s="56">
        <f t="shared" si="18"/>
        <v>24715</v>
      </c>
      <c r="H52" s="56">
        <f t="shared" si="18"/>
        <v>53285</v>
      </c>
      <c r="I52" s="56">
        <f t="shared" si="18"/>
        <v>0</v>
      </c>
      <c r="J52" s="56">
        <f t="shared" si="18"/>
        <v>1000</v>
      </c>
      <c r="K52" s="56">
        <f t="shared" si="18"/>
        <v>0</v>
      </c>
      <c r="L52" s="56">
        <f t="shared" si="18"/>
        <v>0</v>
      </c>
      <c r="M52" s="56">
        <f t="shared" si="18"/>
        <v>0</v>
      </c>
      <c r="N52" s="56">
        <f t="shared" si="18"/>
        <v>0</v>
      </c>
      <c r="O52" s="56">
        <f t="shared" si="18"/>
        <v>0</v>
      </c>
      <c r="P52" s="56">
        <f t="shared" si="18"/>
        <v>0</v>
      </c>
      <c r="Q52" s="56">
        <f t="shared" si="18"/>
        <v>0</v>
      </c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  <c r="IL52" s="42"/>
      <c r="IM52" s="42"/>
      <c r="IN52" s="42"/>
      <c r="IO52" s="42"/>
      <c r="IP52" s="42"/>
      <c r="IQ52" s="42"/>
      <c r="IR52" s="42"/>
      <c r="IS52" s="42"/>
      <c r="IT52" s="42"/>
      <c r="IU52" s="42"/>
      <c r="IV52" s="42"/>
    </row>
    <row r="53" spans="1:256" s="57" customFormat="1" ht="15" customHeight="1">
      <c r="A53" s="26"/>
      <c r="B53" s="26" t="s">
        <v>234</v>
      </c>
      <c r="C53" s="60" t="s">
        <v>235</v>
      </c>
      <c r="D53" s="56">
        <f>SUM(E53,N53)</f>
        <v>3500</v>
      </c>
      <c r="E53" s="56">
        <f>SUM(F53,I53,J53,K53,L53,M53)</f>
        <v>3500</v>
      </c>
      <c r="F53" s="56">
        <f>SUM(G53:H53)</f>
        <v>3500</v>
      </c>
      <c r="G53" s="56"/>
      <c r="H53" s="56">
        <v>3500</v>
      </c>
      <c r="I53" s="56"/>
      <c r="J53" s="56"/>
      <c r="K53" s="56"/>
      <c r="L53" s="56"/>
      <c r="M53" s="56"/>
      <c r="N53" s="56">
        <f>SUM(O53,Q53)</f>
        <v>0</v>
      </c>
      <c r="O53" s="56"/>
      <c r="P53" s="56"/>
      <c r="Q53" s="56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  <c r="IL53" s="42"/>
      <c r="IM53" s="42"/>
      <c r="IN53" s="42"/>
      <c r="IO53" s="42"/>
      <c r="IP53" s="42"/>
      <c r="IQ53" s="42"/>
      <c r="IR53" s="42"/>
      <c r="IS53" s="42"/>
      <c r="IT53" s="42"/>
      <c r="IU53" s="42"/>
      <c r="IV53" s="42"/>
    </row>
    <row r="54" spans="1:256" s="57" customFormat="1" ht="15" customHeight="1">
      <c r="A54" s="26"/>
      <c r="B54" s="26" t="s">
        <v>236</v>
      </c>
      <c r="C54" s="60" t="s">
        <v>237</v>
      </c>
      <c r="D54" s="56">
        <f>SUM(E54,N54)</f>
        <v>75000</v>
      </c>
      <c r="E54" s="56">
        <f>SUM(F54,I54,J54,K54,L54,M54)</f>
        <v>75000</v>
      </c>
      <c r="F54" s="56">
        <f>SUM(G54:H54)</f>
        <v>74000</v>
      </c>
      <c r="G54" s="56">
        <v>24715</v>
      </c>
      <c r="H54" s="56">
        <v>49285</v>
      </c>
      <c r="I54" s="56"/>
      <c r="J54" s="56">
        <v>1000</v>
      </c>
      <c r="K54" s="56"/>
      <c r="L54" s="56"/>
      <c r="M54" s="56"/>
      <c r="N54" s="56">
        <f>SUM(O54,Q54)</f>
        <v>0</v>
      </c>
      <c r="O54" s="56"/>
      <c r="P54" s="56"/>
      <c r="Q54" s="56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  <c r="IU54" s="42"/>
      <c r="IV54" s="42"/>
    </row>
    <row r="55" spans="1:256" s="57" customFormat="1" ht="15" customHeight="1">
      <c r="A55" s="26"/>
      <c r="B55" s="26" t="s">
        <v>238</v>
      </c>
      <c r="C55" s="60" t="s">
        <v>44</v>
      </c>
      <c r="D55" s="56">
        <f>SUM(E55,N55)</f>
        <v>500</v>
      </c>
      <c r="E55" s="56">
        <f>SUM(F55,I55,J55,K55,L55,M55)</f>
        <v>500</v>
      </c>
      <c r="F55" s="56">
        <f>SUM(G55:H55)</f>
        <v>500</v>
      </c>
      <c r="G55" s="56">
        <v>0</v>
      </c>
      <c r="H55" s="56">
        <v>500</v>
      </c>
      <c r="I55" s="56"/>
      <c r="J55" s="56"/>
      <c r="K55" s="56"/>
      <c r="L55" s="56"/>
      <c r="M55" s="56"/>
      <c r="N55" s="56">
        <f>SUM(O55,Q55)</f>
        <v>0</v>
      </c>
      <c r="O55" s="56"/>
      <c r="P55" s="56"/>
      <c r="Q55" s="56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  <c r="IU55" s="42"/>
      <c r="IV55" s="42"/>
    </row>
    <row r="56" spans="1:256" s="57" customFormat="1" ht="16.5" customHeight="1">
      <c r="A56" s="26" t="s">
        <v>115</v>
      </c>
      <c r="B56" s="26"/>
      <c r="C56" s="67" t="s">
        <v>116</v>
      </c>
      <c r="D56" s="56">
        <f t="shared" ref="D56:Q56" si="19">SUM(D57:D65)</f>
        <v>1799296</v>
      </c>
      <c r="E56" s="56">
        <f t="shared" si="19"/>
        <v>1799296</v>
      </c>
      <c r="F56" s="56">
        <f t="shared" si="19"/>
        <v>556720</v>
      </c>
      <c r="G56" s="56">
        <f t="shared" si="19"/>
        <v>406128</v>
      </c>
      <c r="H56" s="56">
        <f t="shared" si="19"/>
        <v>150592</v>
      </c>
      <c r="I56" s="56">
        <f t="shared" si="19"/>
        <v>0</v>
      </c>
      <c r="J56" s="56">
        <f t="shared" si="19"/>
        <v>1242576</v>
      </c>
      <c r="K56" s="56">
        <f t="shared" si="19"/>
        <v>0</v>
      </c>
      <c r="L56" s="56">
        <f t="shared" si="19"/>
        <v>0</v>
      </c>
      <c r="M56" s="56">
        <f t="shared" si="19"/>
        <v>0</v>
      </c>
      <c r="N56" s="56">
        <f t="shared" si="19"/>
        <v>0</v>
      </c>
      <c r="O56" s="56">
        <f t="shared" si="19"/>
        <v>0</v>
      </c>
      <c r="P56" s="56">
        <f t="shared" si="19"/>
        <v>0</v>
      </c>
      <c r="Q56" s="56">
        <f t="shared" si="19"/>
        <v>0</v>
      </c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  <c r="IU56" s="42"/>
      <c r="IV56" s="42"/>
    </row>
    <row r="57" spans="1:256" s="57" customFormat="1" ht="15" customHeight="1">
      <c r="A57" s="26"/>
      <c r="B57" s="26" t="s">
        <v>239</v>
      </c>
      <c r="C57" s="68" t="s">
        <v>240</v>
      </c>
      <c r="D57" s="56">
        <f t="shared" ref="D57:D65" si="20">SUM(E57,N57)</f>
        <v>79000</v>
      </c>
      <c r="E57" s="56">
        <f t="shared" ref="E57:E65" si="21">SUM(F57,I57,J57,K57,L57,M57)</f>
        <v>79000</v>
      </c>
      <c r="F57" s="56">
        <f t="shared" ref="F57:F65" si="22">SUM(G57:H57)</f>
        <v>79000</v>
      </c>
      <c r="G57" s="69"/>
      <c r="H57" s="69">
        <v>79000</v>
      </c>
      <c r="I57" s="69"/>
      <c r="J57" s="69"/>
      <c r="K57" s="69"/>
      <c r="L57" s="69"/>
      <c r="M57" s="69"/>
      <c r="N57" s="56">
        <f t="shared" ref="N57:N65" si="23">SUM(O57,Q57)</f>
        <v>0</v>
      </c>
      <c r="O57" s="69"/>
      <c r="P57" s="69"/>
      <c r="Q57" s="69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  <c r="IU57" s="42"/>
      <c r="IV57" s="42"/>
    </row>
    <row r="58" spans="1:256" s="57" customFormat="1" ht="15" customHeight="1">
      <c r="A58" s="26"/>
      <c r="B58" s="26" t="s">
        <v>241</v>
      </c>
      <c r="C58" s="62" t="s">
        <v>242</v>
      </c>
      <c r="D58" s="56">
        <f t="shared" si="20"/>
        <v>47783</v>
      </c>
      <c r="E58" s="56">
        <f t="shared" si="21"/>
        <v>47783</v>
      </c>
      <c r="F58" s="56">
        <f t="shared" si="22"/>
        <v>35783</v>
      </c>
      <c r="G58" s="69">
        <v>32633</v>
      </c>
      <c r="H58" s="69">
        <v>3150</v>
      </c>
      <c r="I58" s="69"/>
      <c r="J58" s="69">
        <v>12000</v>
      </c>
      <c r="K58" s="69"/>
      <c r="L58" s="69"/>
      <c r="M58" s="69"/>
      <c r="N58" s="56">
        <f t="shared" si="23"/>
        <v>0</v>
      </c>
      <c r="O58" s="69"/>
      <c r="P58" s="69"/>
      <c r="Q58" s="69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  <c r="IU58" s="42"/>
      <c r="IV58" s="42"/>
    </row>
    <row r="59" spans="1:256" s="57" customFormat="1" ht="60.75" customHeight="1">
      <c r="A59" s="26"/>
      <c r="B59" s="26" t="s">
        <v>117</v>
      </c>
      <c r="C59" s="27" t="s">
        <v>118</v>
      </c>
      <c r="D59" s="56">
        <f t="shared" si="20"/>
        <v>928538</v>
      </c>
      <c r="E59" s="56">
        <f t="shared" si="21"/>
        <v>928538</v>
      </c>
      <c r="F59" s="56">
        <f t="shared" si="22"/>
        <v>100248</v>
      </c>
      <c r="G59" s="69">
        <v>82848</v>
      </c>
      <c r="H59" s="69">
        <v>17400</v>
      </c>
      <c r="I59" s="69"/>
      <c r="J59" s="69">
        <v>828290</v>
      </c>
      <c r="K59" s="69"/>
      <c r="L59" s="69"/>
      <c r="M59" s="69"/>
      <c r="N59" s="56">
        <f t="shared" si="23"/>
        <v>0</v>
      </c>
      <c r="O59" s="69"/>
      <c r="P59" s="69"/>
      <c r="Q59" s="69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  <c r="IU59" s="42"/>
      <c r="IV59" s="42"/>
    </row>
    <row r="60" spans="1:256" s="57" customFormat="1" ht="90.75" customHeight="1">
      <c r="A60" s="26"/>
      <c r="B60" s="26" t="s">
        <v>121</v>
      </c>
      <c r="C60" s="70" t="s">
        <v>122</v>
      </c>
      <c r="D60" s="56">
        <f t="shared" si="20"/>
        <v>20000</v>
      </c>
      <c r="E60" s="56">
        <f t="shared" si="21"/>
        <v>20000</v>
      </c>
      <c r="F60" s="56">
        <f t="shared" si="22"/>
        <v>20000</v>
      </c>
      <c r="G60" s="61"/>
      <c r="H60" s="61">
        <v>20000</v>
      </c>
      <c r="I60" s="61"/>
      <c r="J60" s="61"/>
      <c r="K60" s="61"/>
      <c r="L60" s="61"/>
      <c r="M60" s="61"/>
      <c r="N60" s="56">
        <f t="shared" si="23"/>
        <v>0</v>
      </c>
      <c r="O60" s="61"/>
      <c r="P60" s="61"/>
      <c r="Q60" s="61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  <c r="IU60" s="42"/>
      <c r="IV60" s="42"/>
    </row>
    <row r="61" spans="1:256" s="57" customFormat="1" ht="39.6" customHeight="1">
      <c r="A61" s="26"/>
      <c r="B61" s="26" t="s">
        <v>123</v>
      </c>
      <c r="C61" s="55" t="s">
        <v>124</v>
      </c>
      <c r="D61" s="56">
        <f t="shared" si="20"/>
        <v>178000</v>
      </c>
      <c r="E61" s="56">
        <f t="shared" si="21"/>
        <v>178000</v>
      </c>
      <c r="F61" s="56">
        <f t="shared" si="22"/>
        <v>0</v>
      </c>
      <c r="G61" s="56"/>
      <c r="H61" s="56"/>
      <c r="I61" s="56"/>
      <c r="J61" s="56">
        <v>178000</v>
      </c>
      <c r="K61" s="56"/>
      <c r="L61" s="56"/>
      <c r="M61" s="56"/>
      <c r="N61" s="56">
        <f t="shared" si="23"/>
        <v>0</v>
      </c>
      <c r="O61" s="56"/>
      <c r="P61" s="56"/>
      <c r="Q61" s="56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  <c r="IU61" s="42"/>
      <c r="IV61" s="42"/>
    </row>
    <row r="62" spans="1:256" s="57" customFormat="1" ht="15" customHeight="1">
      <c r="A62" s="26"/>
      <c r="B62" s="26" t="s">
        <v>243</v>
      </c>
      <c r="C62" s="55" t="s">
        <v>244</v>
      </c>
      <c r="D62" s="56">
        <f t="shared" si="20"/>
        <v>4986</v>
      </c>
      <c r="E62" s="56">
        <f t="shared" si="21"/>
        <v>4986</v>
      </c>
      <c r="F62" s="56">
        <f t="shared" si="22"/>
        <v>600</v>
      </c>
      <c r="G62" s="56"/>
      <c r="H62" s="56">
        <v>600</v>
      </c>
      <c r="I62" s="56"/>
      <c r="J62" s="56">
        <v>4386</v>
      </c>
      <c r="K62" s="56"/>
      <c r="L62" s="56"/>
      <c r="M62" s="56"/>
      <c r="N62" s="56">
        <f t="shared" si="23"/>
        <v>0</v>
      </c>
      <c r="O62" s="56"/>
      <c r="P62" s="56"/>
      <c r="Q62" s="56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  <c r="IU62" s="42"/>
      <c r="IV62" s="42"/>
    </row>
    <row r="63" spans="1:256" s="57" customFormat="1" ht="15" customHeight="1">
      <c r="A63" s="26"/>
      <c r="B63" s="26" t="s">
        <v>125</v>
      </c>
      <c r="C63" s="71" t="s">
        <v>126</v>
      </c>
      <c r="D63" s="56">
        <f t="shared" si="20"/>
        <v>129000</v>
      </c>
      <c r="E63" s="56">
        <f t="shared" si="21"/>
        <v>129000</v>
      </c>
      <c r="F63" s="56">
        <f t="shared" si="22"/>
        <v>0</v>
      </c>
      <c r="G63" s="56"/>
      <c r="H63" s="56"/>
      <c r="I63" s="56"/>
      <c r="J63" s="56">
        <v>129000</v>
      </c>
      <c r="K63" s="56"/>
      <c r="L63" s="56"/>
      <c r="M63" s="56"/>
      <c r="N63" s="56">
        <f t="shared" si="23"/>
        <v>0</v>
      </c>
      <c r="O63" s="56"/>
      <c r="P63" s="56"/>
      <c r="Q63" s="56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  <c r="IU63" s="42"/>
      <c r="IV63" s="42"/>
    </row>
    <row r="64" spans="1:256" s="57" customFormat="1" ht="15" customHeight="1">
      <c r="A64" s="26"/>
      <c r="B64" s="26" t="s">
        <v>127</v>
      </c>
      <c r="C64" s="55" t="s">
        <v>128</v>
      </c>
      <c r="D64" s="56">
        <f t="shared" si="20"/>
        <v>323489</v>
      </c>
      <c r="E64" s="56">
        <f t="shared" si="21"/>
        <v>323489</v>
      </c>
      <c r="F64" s="56">
        <f t="shared" si="22"/>
        <v>321089</v>
      </c>
      <c r="G64" s="56">
        <v>290647</v>
      </c>
      <c r="H64" s="56">
        <v>30442</v>
      </c>
      <c r="I64" s="56"/>
      <c r="J64" s="56">
        <v>2400</v>
      </c>
      <c r="K64" s="56"/>
      <c r="L64" s="56"/>
      <c r="M64" s="56"/>
      <c r="N64" s="56">
        <f t="shared" si="23"/>
        <v>0</v>
      </c>
      <c r="O64" s="56"/>
      <c r="P64" s="56"/>
      <c r="Q64" s="56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  <c r="IU64" s="42"/>
      <c r="IV64" s="42"/>
    </row>
    <row r="65" spans="1:256" s="57" customFormat="1" ht="15" customHeight="1">
      <c r="A65" s="26"/>
      <c r="B65" s="26" t="s">
        <v>129</v>
      </c>
      <c r="C65" s="55" t="s">
        <v>44</v>
      </c>
      <c r="D65" s="56">
        <f t="shared" si="20"/>
        <v>88500</v>
      </c>
      <c r="E65" s="56">
        <f t="shared" si="21"/>
        <v>88500</v>
      </c>
      <c r="F65" s="56">
        <f t="shared" si="22"/>
        <v>0</v>
      </c>
      <c r="G65" s="56"/>
      <c r="H65" s="56"/>
      <c r="I65" s="56"/>
      <c r="J65" s="56">
        <v>88500</v>
      </c>
      <c r="K65" s="56"/>
      <c r="L65" s="56"/>
      <c r="M65" s="56"/>
      <c r="N65" s="56">
        <f t="shared" si="23"/>
        <v>0</v>
      </c>
      <c r="O65" s="56"/>
      <c r="P65" s="56"/>
      <c r="Q65" s="56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  <c r="IU65" s="42"/>
      <c r="IV65" s="42"/>
    </row>
    <row r="66" spans="1:256" s="57" customFormat="1" ht="30.6" customHeight="1">
      <c r="A66" s="26" t="s">
        <v>130</v>
      </c>
      <c r="B66" s="26"/>
      <c r="C66" s="55" t="s">
        <v>131</v>
      </c>
      <c r="D66" s="56">
        <f t="shared" ref="D66:Q66" si="24">SUM(D67)</f>
        <v>250000</v>
      </c>
      <c r="E66" s="56">
        <f t="shared" si="24"/>
        <v>250000</v>
      </c>
      <c r="F66" s="56">
        <f t="shared" si="24"/>
        <v>0</v>
      </c>
      <c r="G66" s="56">
        <f t="shared" si="24"/>
        <v>0</v>
      </c>
      <c r="H66" s="56">
        <f t="shared" si="24"/>
        <v>0</v>
      </c>
      <c r="I66" s="56">
        <f t="shared" si="24"/>
        <v>0</v>
      </c>
      <c r="J66" s="56">
        <f t="shared" si="24"/>
        <v>0</v>
      </c>
      <c r="K66" s="56">
        <f t="shared" si="24"/>
        <v>250000</v>
      </c>
      <c r="L66" s="56">
        <f t="shared" si="24"/>
        <v>0</v>
      </c>
      <c r="M66" s="56">
        <f t="shared" si="24"/>
        <v>0</v>
      </c>
      <c r="N66" s="56">
        <f t="shared" si="24"/>
        <v>0</v>
      </c>
      <c r="O66" s="56">
        <f t="shared" si="24"/>
        <v>0</v>
      </c>
      <c r="P66" s="56">
        <f t="shared" si="24"/>
        <v>0</v>
      </c>
      <c r="Q66" s="56">
        <f t="shared" si="24"/>
        <v>0</v>
      </c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  <c r="IU66" s="42"/>
      <c r="IV66" s="42"/>
    </row>
    <row r="67" spans="1:256" s="57" customFormat="1" ht="15" customHeight="1">
      <c r="A67" s="26"/>
      <c r="B67" s="26" t="s">
        <v>132</v>
      </c>
      <c r="C67" s="55" t="s">
        <v>44</v>
      </c>
      <c r="D67" s="56">
        <f>SUM(E67,N67)</f>
        <v>250000</v>
      </c>
      <c r="E67" s="56">
        <f>SUM(F67,I67,J67,K67,L67,M67)</f>
        <v>250000</v>
      </c>
      <c r="F67" s="56">
        <f>SUM(G67:H67)</f>
        <v>0</v>
      </c>
      <c r="G67" s="56"/>
      <c r="H67" s="56"/>
      <c r="I67" s="56"/>
      <c r="J67" s="56"/>
      <c r="K67" s="56">
        <v>250000</v>
      </c>
      <c r="L67" s="56"/>
      <c r="M67" s="56"/>
      <c r="N67" s="56">
        <f>SUM(O67,Q67)</f>
        <v>0</v>
      </c>
      <c r="O67" s="56"/>
      <c r="P67" s="56"/>
      <c r="Q67" s="56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  <c r="IU67" s="42"/>
      <c r="IV67" s="42"/>
    </row>
    <row r="68" spans="1:256" s="57" customFormat="1" ht="30.75" customHeight="1">
      <c r="A68" s="26" t="s">
        <v>245</v>
      </c>
      <c r="B68" s="26"/>
      <c r="C68" s="55" t="s">
        <v>246</v>
      </c>
      <c r="D68" s="56">
        <f t="shared" ref="D68:Q68" si="25">SUM(D69:D72)</f>
        <v>399870</v>
      </c>
      <c r="E68" s="56">
        <f t="shared" si="25"/>
        <v>399870</v>
      </c>
      <c r="F68" s="56">
        <f t="shared" si="25"/>
        <v>247530</v>
      </c>
      <c r="G68" s="56">
        <f t="shared" si="25"/>
        <v>237013</v>
      </c>
      <c r="H68" s="56">
        <f t="shared" si="25"/>
        <v>10517</v>
      </c>
      <c r="I68" s="56">
        <f t="shared" si="25"/>
        <v>125000</v>
      </c>
      <c r="J68" s="56">
        <f t="shared" si="25"/>
        <v>27340</v>
      </c>
      <c r="K68" s="56">
        <f t="shared" si="25"/>
        <v>0</v>
      </c>
      <c r="L68" s="56">
        <f t="shared" si="25"/>
        <v>0</v>
      </c>
      <c r="M68" s="56">
        <f t="shared" si="25"/>
        <v>0</v>
      </c>
      <c r="N68" s="56">
        <f t="shared" si="25"/>
        <v>0</v>
      </c>
      <c r="O68" s="56">
        <f t="shared" si="25"/>
        <v>0</v>
      </c>
      <c r="P68" s="56">
        <f t="shared" si="25"/>
        <v>0</v>
      </c>
      <c r="Q68" s="56">
        <f t="shared" si="25"/>
        <v>0</v>
      </c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  <c r="IU68" s="42"/>
      <c r="IV68" s="42"/>
    </row>
    <row r="69" spans="1:256" s="57" customFormat="1" ht="17.100000000000001" customHeight="1">
      <c r="A69" s="26"/>
      <c r="B69" s="26" t="s">
        <v>247</v>
      </c>
      <c r="C69" s="55" t="s">
        <v>248</v>
      </c>
      <c r="D69" s="56">
        <f>SUM(E69,N69)</f>
        <v>258889</v>
      </c>
      <c r="E69" s="56">
        <f>SUM(F69,I69,J69,K69,L69,M69)</f>
        <v>258889</v>
      </c>
      <c r="F69" s="56">
        <f>SUM(G69:H69)</f>
        <v>245049</v>
      </c>
      <c r="G69" s="56">
        <v>237013</v>
      </c>
      <c r="H69" s="56">
        <v>8036</v>
      </c>
      <c r="I69" s="56"/>
      <c r="J69" s="56">
        <v>13840</v>
      </c>
      <c r="K69" s="56"/>
      <c r="L69" s="56"/>
      <c r="M69" s="56"/>
      <c r="N69" s="56">
        <f>SUM(O69,Q69)</f>
        <v>0</v>
      </c>
      <c r="O69" s="56"/>
      <c r="P69" s="56"/>
      <c r="Q69" s="56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  <c r="IU69" s="42"/>
      <c r="IV69" s="42"/>
    </row>
    <row r="70" spans="1:256" s="57" customFormat="1" ht="15" customHeight="1">
      <c r="A70" s="26"/>
      <c r="B70" s="26" t="s">
        <v>249</v>
      </c>
      <c r="C70" s="55" t="s">
        <v>250</v>
      </c>
      <c r="D70" s="56">
        <f>SUM(E70,N70)</f>
        <v>14050</v>
      </c>
      <c r="E70" s="56">
        <f>SUM(F70,I70,J70,K70,L70,M70)</f>
        <v>14050</v>
      </c>
      <c r="F70" s="56">
        <f>SUM(G70:H70)</f>
        <v>550</v>
      </c>
      <c r="G70" s="56"/>
      <c r="H70" s="56">
        <v>550</v>
      </c>
      <c r="I70" s="56"/>
      <c r="J70" s="56">
        <v>13500</v>
      </c>
      <c r="K70" s="56"/>
      <c r="L70" s="56"/>
      <c r="M70" s="56"/>
      <c r="N70" s="56">
        <f>SUM(O70,Q70)</f>
        <v>0</v>
      </c>
      <c r="O70" s="56"/>
      <c r="P70" s="56"/>
      <c r="Q70" s="56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  <c r="IU70" s="42"/>
      <c r="IV70" s="42"/>
    </row>
    <row r="71" spans="1:256" s="57" customFormat="1" ht="30.6" customHeight="1">
      <c r="A71" s="26"/>
      <c r="B71" s="26" t="s">
        <v>251</v>
      </c>
      <c r="C71" s="55" t="s">
        <v>230</v>
      </c>
      <c r="D71" s="56">
        <f>SUM(E71,N71)</f>
        <v>1931</v>
      </c>
      <c r="E71" s="56">
        <f>SUM(F71,I71,J71,K71,L71,M71)</f>
        <v>1931</v>
      </c>
      <c r="F71" s="56">
        <f>SUM(G71:H71)</f>
        <v>1931</v>
      </c>
      <c r="G71" s="56"/>
      <c r="H71" s="56">
        <v>1931</v>
      </c>
      <c r="I71" s="56"/>
      <c r="J71" s="56"/>
      <c r="K71" s="56"/>
      <c r="L71" s="56"/>
      <c r="M71" s="56"/>
      <c r="N71" s="56">
        <f>SUM(O71,Q71)</f>
        <v>0</v>
      </c>
      <c r="O71" s="56"/>
      <c r="P71" s="56"/>
      <c r="Q71" s="56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  <c r="IU71" s="42"/>
      <c r="IV71" s="42"/>
    </row>
    <row r="72" spans="1:256" s="57" customFormat="1" ht="15" customHeight="1">
      <c r="A72" s="26"/>
      <c r="B72" s="26" t="s">
        <v>252</v>
      </c>
      <c r="C72" s="55" t="s">
        <v>44</v>
      </c>
      <c r="D72" s="56">
        <f>SUM(E72,N72)</f>
        <v>125000</v>
      </c>
      <c r="E72" s="56">
        <f>SUM(F72,I72,J72,K72,L72,M72)</f>
        <v>125000</v>
      </c>
      <c r="F72" s="56">
        <f>SUM(G72:H72)</f>
        <v>0</v>
      </c>
      <c r="G72" s="56"/>
      <c r="H72" s="56"/>
      <c r="I72" s="56">
        <v>125000</v>
      </c>
      <c r="J72" s="56"/>
      <c r="K72" s="56"/>
      <c r="L72" s="56"/>
      <c r="M72" s="56"/>
      <c r="N72" s="56">
        <f>SUM(O72,Q72)</f>
        <v>0</v>
      </c>
      <c r="O72" s="56"/>
      <c r="P72" s="56"/>
      <c r="Q72" s="56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  <c r="IU72" s="42"/>
      <c r="IV72" s="42"/>
    </row>
    <row r="73" spans="1:256" s="57" customFormat="1" ht="30.75" customHeight="1">
      <c r="A73" s="26" t="s">
        <v>136</v>
      </c>
      <c r="B73" s="26"/>
      <c r="C73" s="55" t="s">
        <v>137</v>
      </c>
      <c r="D73" s="56">
        <f t="shared" ref="D73:Q73" si="26">SUM(D74:D76)</f>
        <v>3881805</v>
      </c>
      <c r="E73" s="56">
        <f t="shared" si="26"/>
        <v>2337913</v>
      </c>
      <c r="F73" s="56">
        <f t="shared" si="26"/>
        <v>2329963</v>
      </c>
      <c r="G73" s="56">
        <f t="shared" si="26"/>
        <v>304088</v>
      </c>
      <c r="H73" s="56">
        <f t="shared" si="26"/>
        <v>2025875</v>
      </c>
      <c r="I73" s="56">
        <f t="shared" si="26"/>
        <v>7200</v>
      </c>
      <c r="J73" s="56">
        <f t="shared" si="26"/>
        <v>750</v>
      </c>
      <c r="K73" s="56">
        <f t="shared" si="26"/>
        <v>0</v>
      </c>
      <c r="L73" s="56">
        <f t="shared" si="26"/>
        <v>0</v>
      </c>
      <c r="M73" s="56">
        <f t="shared" si="26"/>
        <v>0</v>
      </c>
      <c r="N73" s="56">
        <f t="shared" si="26"/>
        <v>1543892</v>
      </c>
      <c r="O73" s="56">
        <f t="shared" si="26"/>
        <v>1543892</v>
      </c>
      <c r="P73" s="56">
        <f t="shared" si="26"/>
        <v>1034417</v>
      </c>
      <c r="Q73" s="56">
        <f t="shared" si="26"/>
        <v>0</v>
      </c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  <c r="IU73" s="42"/>
      <c r="IV73" s="42"/>
    </row>
    <row r="74" spans="1:256" s="57" customFormat="1" ht="15" customHeight="1">
      <c r="A74" s="26"/>
      <c r="B74" s="26" t="s">
        <v>253</v>
      </c>
      <c r="C74" s="55" t="s">
        <v>254</v>
      </c>
      <c r="D74" s="56">
        <f>SUM(E74,N74)</f>
        <v>1137239</v>
      </c>
      <c r="E74" s="56">
        <f>SUM(F74,I74,J74,K74,L74,M74)</f>
        <v>1137239</v>
      </c>
      <c r="F74" s="56">
        <f>SUM(G74:H74)</f>
        <v>1136789</v>
      </c>
      <c r="G74" s="56">
        <v>140604</v>
      </c>
      <c r="H74" s="56">
        <v>996185</v>
      </c>
      <c r="I74" s="56"/>
      <c r="J74" s="56">
        <v>450</v>
      </c>
      <c r="K74" s="56"/>
      <c r="L74" s="56"/>
      <c r="M74" s="56"/>
      <c r="N74" s="56">
        <f>SUM(O74,Q74)</f>
        <v>0</v>
      </c>
      <c r="O74" s="56"/>
      <c r="P74" s="56"/>
      <c r="Q74" s="56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  <c r="IU74" s="42"/>
      <c r="IV74" s="42"/>
    </row>
    <row r="75" spans="1:256" s="57" customFormat="1" ht="15" customHeight="1">
      <c r="A75" s="26"/>
      <c r="B75" s="26" t="s">
        <v>255</v>
      </c>
      <c r="C75" s="60" t="s">
        <v>256</v>
      </c>
      <c r="D75" s="56">
        <f>SUM(E75,N75)</f>
        <v>310000</v>
      </c>
      <c r="E75" s="56">
        <f>SUM(F75,I75,J75,K75,L75,M75)</f>
        <v>310000</v>
      </c>
      <c r="F75" s="56">
        <f>SUM(G75:H75)</f>
        <v>310000</v>
      </c>
      <c r="G75" s="61"/>
      <c r="H75" s="61">
        <v>310000</v>
      </c>
      <c r="I75" s="61"/>
      <c r="J75" s="61"/>
      <c r="K75" s="61"/>
      <c r="L75" s="61"/>
      <c r="M75" s="61"/>
      <c r="N75" s="56">
        <f>SUM(O75,Q75)</f>
        <v>0</v>
      </c>
      <c r="O75" s="61"/>
      <c r="P75" s="61"/>
      <c r="Q75" s="61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  <c r="IU75" s="42"/>
      <c r="IV75" s="42"/>
    </row>
    <row r="76" spans="1:256" s="57" customFormat="1" ht="15" customHeight="1">
      <c r="A76" s="26"/>
      <c r="B76" s="26" t="s">
        <v>146</v>
      </c>
      <c r="C76" s="55" t="s">
        <v>44</v>
      </c>
      <c r="D76" s="56">
        <f>SUM(E76,N76)</f>
        <v>2434566</v>
      </c>
      <c r="E76" s="56">
        <f>SUM(F76,I76,J76,K76,L76,M76)</f>
        <v>890674</v>
      </c>
      <c r="F76" s="56">
        <f>SUM(G76:H76)</f>
        <v>883174</v>
      </c>
      <c r="G76" s="56">
        <v>163484</v>
      </c>
      <c r="H76" s="56">
        <v>719690</v>
      </c>
      <c r="I76" s="56">
        <v>7200</v>
      </c>
      <c r="J76" s="56">
        <v>300</v>
      </c>
      <c r="K76" s="56"/>
      <c r="L76" s="56"/>
      <c r="M76" s="56"/>
      <c r="N76" s="56">
        <f>SUM(O76,Q76)</f>
        <v>1543892</v>
      </c>
      <c r="O76" s="56">
        <v>1543892</v>
      </c>
      <c r="P76" s="56">
        <v>1034417</v>
      </c>
      <c r="Q76" s="56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  <c r="IU76" s="42"/>
      <c r="IV76" s="42"/>
    </row>
    <row r="77" spans="1:256" s="57" customFormat="1" ht="30.75" customHeight="1">
      <c r="A77" s="26" t="s">
        <v>147</v>
      </c>
      <c r="B77" s="26"/>
      <c r="C77" s="64" t="s">
        <v>148</v>
      </c>
      <c r="D77" s="56">
        <f t="shared" ref="D77:Q77" si="27">SUM(D78:D80)</f>
        <v>554150</v>
      </c>
      <c r="E77" s="56">
        <f t="shared" si="27"/>
        <v>406150</v>
      </c>
      <c r="F77" s="56">
        <f t="shared" si="27"/>
        <v>106150</v>
      </c>
      <c r="G77" s="56">
        <f t="shared" si="27"/>
        <v>3500</v>
      </c>
      <c r="H77" s="56">
        <f t="shared" si="27"/>
        <v>102650</v>
      </c>
      <c r="I77" s="56">
        <f t="shared" si="27"/>
        <v>300000</v>
      </c>
      <c r="J77" s="56">
        <f t="shared" si="27"/>
        <v>0</v>
      </c>
      <c r="K77" s="56">
        <f t="shared" si="27"/>
        <v>0</v>
      </c>
      <c r="L77" s="56">
        <f t="shared" si="27"/>
        <v>0</v>
      </c>
      <c r="M77" s="56">
        <f t="shared" si="27"/>
        <v>0</v>
      </c>
      <c r="N77" s="56">
        <f t="shared" si="27"/>
        <v>148000</v>
      </c>
      <c r="O77" s="56">
        <f t="shared" si="27"/>
        <v>148000</v>
      </c>
      <c r="P77" s="56">
        <f t="shared" si="27"/>
        <v>0</v>
      </c>
      <c r="Q77" s="56">
        <f t="shared" si="27"/>
        <v>0</v>
      </c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  <c r="IU77" s="42"/>
      <c r="IV77" s="42"/>
    </row>
    <row r="78" spans="1:256" s="57" customFormat="1" ht="29.85" customHeight="1">
      <c r="A78" s="26"/>
      <c r="B78" s="26" t="s">
        <v>149</v>
      </c>
      <c r="C78" s="55" t="s">
        <v>150</v>
      </c>
      <c r="D78" s="56">
        <f>SUM(E78,N78)</f>
        <v>507600</v>
      </c>
      <c r="E78" s="56">
        <f>SUM(F78,I78,J78,K78,L78,M78)</f>
        <v>359600</v>
      </c>
      <c r="F78" s="56">
        <f>SUM(G78:H78)</f>
        <v>104600</v>
      </c>
      <c r="G78" s="56">
        <v>3500</v>
      </c>
      <c r="H78" s="56">
        <v>101100</v>
      </c>
      <c r="I78" s="56">
        <v>255000</v>
      </c>
      <c r="J78" s="56"/>
      <c r="K78" s="56"/>
      <c r="L78" s="56"/>
      <c r="M78" s="56"/>
      <c r="N78" s="56">
        <f>SUM(O78,Q78)</f>
        <v>148000</v>
      </c>
      <c r="O78" s="56">
        <v>148000</v>
      </c>
      <c r="P78" s="56"/>
      <c r="Q78" s="56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  <c r="IU78" s="42"/>
      <c r="IV78" s="42"/>
    </row>
    <row r="79" spans="1:256" s="57" customFormat="1">
      <c r="A79" s="26"/>
      <c r="B79" s="26" t="s">
        <v>151</v>
      </c>
      <c r="C79" s="55" t="s">
        <v>152</v>
      </c>
      <c r="D79" s="56">
        <f>SUM(E79,N79)</f>
        <v>46550</v>
      </c>
      <c r="E79" s="56">
        <f>SUM(F79,I79,J79,K79,L79,M79)</f>
        <v>46550</v>
      </c>
      <c r="F79" s="56">
        <f>SUM(G79:H79)</f>
        <v>1550</v>
      </c>
      <c r="G79" s="56"/>
      <c r="H79" s="56">
        <v>1550</v>
      </c>
      <c r="I79" s="56">
        <v>45000</v>
      </c>
      <c r="J79" s="56"/>
      <c r="K79" s="56"/>
      <c r="L79" s="56"/>
      <c r="M79" s="56"/>
      <c r="N79" s="56">
        <f>SUM(O79,Q79)</f>
        <v>0</v>
      </c>
      <c r="O79" s="56"/>
      <c r="P79" s="56"/>
      <c r="Q79" s="56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  <c r="IU79" s="42"/>
      <c r="IV79" s="42"/>
    </row>
    <row r="80" spans="1:256" s="57" customFormat="1">
      <c r="A80" s="26"/>
      <c r="B80" s="26" t="s">
        <v>257</v>
      </c>
      <c r="C80" s="55" t="s">
        <v>44</v>
      </c>
      <c r="D80" s="56">
        <f>SUM(E80,N80)</f>
        <v>0</v>
      </c>
      <c r="E80" s="56">
        <f>SUM(F80,I80,J80,K80,L80,M80)</f>
        <v>0</v>
      </c>
      <c r="F80" s="56">
        <f>SUM(G80:H80)</f>
        <v>0</v>
      </c>
      <c r="G80" s="56"/>
      <c r="H80" s="56"/>
      <c r="I80" s="56"/>
      <c r="J80" s="56"/>
      <c r="K80" s="56"/>
      <c r="L80" s="56"/>
      <c r="M80" s="56"/>
      <c r="N80" s="56">
        <f>SUM(O80,Q80)</f>
        <v>0</v>
      </c>
      <c r="O80" s="56"/>
      <c r="P80" s="56"/>
      <c r="Q80" s="56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  <c r="IU80" s="42"/>
      <c r="IV80" s="42"/>
    </row>
    <row r="81" spans="1:256" s="57" customFormat="1" ht="15.75" customHeight="1">
      <c r="A81" s="26" t="s">
        <v>153</v>
      </c>
      <c r="B81" s="26"/>
      <c r="C81" s="55" t="s">
        <v>258</v>
      </c>
      <c r="D81" s="56">
        <f t="shared" ref="D81:Q81" si="28">SUM(D82:D83)</f>
        <v>89200</v>
      </c>
      <c r="E81" s="56">
        <f t="shared" si="28"/>
        <v>89200</v>
      </c>
      <c r="F81" s="56">
        <f t="shared" si="28"/>
        <v>34200</v>
      </c>
      <c r="G81" s="56">
        <f t="shared" si="28"/>
        <v>15500</v>
      </c>
      <c r="H81" s="56">
        <f t="shared" si="28"/>
        <v>18700</v>
      </c>
      <c r="I81" s="56">
        <f t="shared" si="28"/>
        <v>55000</v>
      </c>
      <c r="J81" s="56">
        <f t="shared" si="28"/>
        <v>0</v>
      </c>
      <c r="K81" s="56">
        <f t="shared" si="28"/>
        <v>0</v>
      </c>
      <c r="L81" s="56">
        <f t="shared" si="28"/>
        <v>0</v>
      </c>
      <c r="M81" s="56">
        <f t="shared" si="28"/>
        <v>0</v>
      </c>
      <c r="N81" s="56">
        <f t="shared" si="28"/>
        <v>0</v>
      </c>
      <c r="O81" s="56">
        <f t="shared" si="28"/>
        <v>0</v>
      </c>
      <c r="P81" s="56">
        <f t="shared" si="28"/>
        <v>0</v>
      </c>
      <c r="Q81" s="56">
        <f t="shared" si="28"/>
        <v>0</v>
      </c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  <c r="IU81" s="42"/>
      <c r="IV81" s="42"/>
    </row>
    <row r="82" spans="1:256" s="57" customFormat="1" ht="15" customHeight="1">
      <c r="A82" s="26"/>
      <c r="B82" s="26" t="s">
        <v>259</v>
      </c>
      <c r="C82" s="55" t="s">
        <v>260</v>
      </c>
      <c r="D82" s="56">
        <f>SUM(E82,N82)</f>
        <v>25600</v>
      </c>
      <c r="E82" s="56">
        <f>SUM(F82,I82,J82,K82,L82,M82)</f>
        <v>25600</v>
      </c>
      <c r="F82" s="56">
        <f>SUM(G82:H82)</f>
        <v>25600</v>
      </c>
      <c r="G82" s="56">
        <v>15500</v>
      </c>
      <c r="H82" s="56">
        <v>10100</v>
      </c>
      <c r="I82" s="56"/>
      <c r="J82" s="56"/>
      <c r="K82" s="56"/>
      <c r="L82" s="56"/>
      <c r="M82" s="56"/>
      <c r="N82" s="56">
        <f>SUM(O82,Q82)</f>
        <v>0</v>
      </c>
      <c r="O82" s="56"/>
      <c r="P82" s="56"/>
      <c r="Q82" s="56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  <c r="IU82" s="42"/>
      <c r="IV82" s="42"/>
    </row>
    <row r="83" spans="1:256" s="57" customFormat="1" ht="15" customHeight="1">
      <c r="A83" s="26"/>
      <c r="B83" s="26" t="s">
        <v>155</v>
      </c>
      <c r="C83" s="55" t="s">
        <v>44</v>
      </c>
      <c r="D83" s="56">
        <f>SUM(E83,N83)</f>
        <v>63600</v>
      </c>
      <c r="E83" s="56">
        <f>SUM(F83,I83,J83,K83,L83,M83)</f>
        <v>63600</v>
      </c>
      <c r="F83" s="56">
        <f>SUM(G83:H83)</f>
        <v>8600</v>
      </c>
      <c r="G83" s="56"/>
      <c r="H83" s="56">
        <v>8600</v>
      </c>
      <c r="I83" s="56">
        <v>55000</v>
      </c>
      <c r="J83" s="56"/>
      <c r="K83" s="56"/>
      <c r="L83" s="56"/>
      <c r="M83" s="56"/>
      <c r="N83" s="56">
        <f>SUM(O83,Q83)</f>
        <v>0</v>
      </c>
      <c r="O83" s="56"/>
      <c r="P83" s="56"/>
      <c r="Q83" s="56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  <c r="IU83" s="42"/>
      <c r="IV83" s="42"/>
    </row>
    <row r="84" spans="1:256" s="73" customFormat="1" ht="30" customHeight="1">
      <c r="A84" s="137" t="s">
        <v>261</v>
      </c>
      <c r="B84" s="137"/>
      <c r="C84" s="137"/>
      <c r="D84" s="72">
        <f t="shared" ref="D84:Q84" si="29">SUM(D11,D15,D18,D20,D23,D29,D31,D38,D40,D44,D52,D56,D66,D68,D73,D77,D81)</f>
        <v>18009944</v>
      </c>
      <c r="E84" s="72">
        <f t="shared" si="29"/>
        <v>15419052</v>
      </c>
      <c r="F84" s="72">
        <f t="shared" si="29"/>
        <v>11765776</v>
      </c>
      <c r="G84" s="72">
        <f t="shared" si="29"/>
        <v>6492897</v>
      </c>
      <c r="H84" s="72">
        <f t="shared" si="29"/>
        <v>5272879</v>
      </c>
      <c r="I84" s="72">
        <f t="shared" si="29"/>
        <v>1093700</v>
      </c>
      <c r="J84" s="72">
        <f t="shared" si="29"/>
        <v>1663696</v>
      </c>
      <c r="K84" s="72">
        <f t="shared" si="29"/>
        <v>250000</v>
      </c>
      <c r="L84" s="72">
        <f t="shared" si="29"/>
        <v>0</v>
      </c>
      <c r="M84" s="72">
        <f t="shared" si="29"/>
        <v>645880</v>
      </c>
      <c r="N84" s="72">
        <f t="shared" si="29"/>
        <v>2590892</v>
      </c>
      <c r="O84" s="72">
        <f t="shared" si="29"/>
        <v>2590892</v>
      </c>
      <c r="P84" s="72">
        <f t="shared" si="29"/>
        <v>1034417</v>
      </c>
      <c r="Q84" s="72">
        <f t="shared" si="29"/>
        <v>0</v>
      </c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  <c r="IU84" s="42"/>
      <c r="IV84" s="42"/>
    </row>
    <row r="85" spans="1:256" s="57" customFormat="1" ht="13.5" customHeight="1">
      <c r="A85" s="74"/>
      <c r="B85" s="74"/>
      <c r="C85" s="74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  <c r="IU85" s="42"/>
      <c r="IV85" s="42"/>
    </row>
    <row r="86" spans="1:256" s="57" customFormat="1" ht="13.5" customHeight="1">
      <c r="A86" s="74"/>
      <c r="B86" s="74"/>
      <c r="C86" s="76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  <c r="IU86" s="42"/>
      <c r="IV86" s="42"/>
    </row>
    <row r="87" spans="1:256" s="57" customFormat="1" ht="13.5" customHeight="1">
      <c r="A87" s="74"/>
      <c r="B87" s="74"/>
      <c r="C87" s="74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  <c r="IU87" s="42"/>
      <c r="IV87" s="42"/>
    </row>
    <row r="88" spans="1:256" s="57" customFormat="1" ht="13.5" customHeight="1">
      <c r="A88" s="74"/>
      <c r="B88" s="74"/>
      <c r="C88" s="74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  <c r="IU88" s="42"/>
      <c r="IV88" s="42"/>
    </row>
    <row r="89" spans="1:256" s="57" customFormat="1" ht="13.5" customHeight="1">
      <c r="A89" s="74"/>
      <c r="B89" s="74"/>
      <c r="C89" s="74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  <c r="IU89" s="42"/>
      <c r="IV89" s="42"/>
    </row>
    <row r="90" spans="1:256" s="57" customFormat="1" ht="13.5" customHeight="1">
      <c r="A90" s="74"/>
      <c r="B90" s="74"/>
      <c r="C90" s="74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  <c r="IU90" s="42"/>
      <c r="IV90" s="42"/>
    </row>
    <row r="91" spans="1:256" s="57" customFormat="1" ht="13.5" customHeight="1">
      <c r="A91" s="74"/>
      <c r="B91" s="74"/>
      <c r="C91" s="74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  <c r="IU91" s="42"/>
      <c r="IV91" s="42"/>
    </row>
    <row r="92" spans="1:256" s="57" customFormat="1" ht="15" customHeight="1">
      <c r="A92" s="74"/>
      <c r="B92" s="74"/>
      <c r="C92" s="74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  <c r="IV92" s="42"/>
    </row>
    <row r="93" spans="1:256" s="57" customFormat="1" ht="15" customHeight="1">
      <c r="A93" s="74"/>
      <c r="B93" s="74"/>
      <c r="C93" s="74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  <c r="IU93" s="42"/>
      <c r="IV93" s="42"/>
    </row>
    <row r="94" spans="1:256" s="42" customFormat="1">
      <c r="A94" s="77"/>
      <c r="B94" s="77"/>
      <c r="C94" s="77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</row>
    <row r="95" spans="1:256" s="42" customFormat="1">
      <c r="A95" s="77"/>
      <c r="B95" s="77"/>
      <c r="C95" s="77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</row>
    <row r="96" spans="1:256" s="42" customFormat="1">
      <c r="A96" s="77"/>
      <c r="B96" s="77"/>
      <c r="C96" s="77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</row>
    <row r="97" spans="1:17" s="42" customFormat="1">
      <c r="A97" s="77"/>
      <c r="B97" s="77"/>
      <c r="C97" s="77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</row>
    <row r="98" spans="1:17" s="42" customFormat="1">
      <c r="A98" s="77"/>
      <c r="B98" s="77"/>
      <c r="C98" s="77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</row>
    <row r="99" spans="1:17" s="42" customFormat="1">
      <c r="A99" s="77"/>
      <c r="B99" s="77"/>
      <c r="C99" s="77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1:17" s="42" customFormat="1">
      <c r="A100" s="77"/>
      <c r="B100" s="77"/>
      <c r="C100" s="77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1:17" s="42" customFormat="1">
      <c r="A101" s="77"/>
      <c r="B101" s="77"/>
      <c r="C101" s="77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1:17" s="42" customFormat="1">
      <c r="A102" s="77"/>
      <c r="B102" s="77"/>
      <c r="C102" s="77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1:17" s="42" customFormat="1">
      <c r="A103" s="77"/>
      <c r="B103" s="77"/>
      <c r="C103" s="77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1:17" s="42" customFormat="1">
      <c r="A104" s="77"/>
      <c r="B104" s="77"/>
      <c r="C104" s="77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1:17" s="42" customFormat="1">
      <c r="A105" s="77"/>
      <c r="B105" s="77"/>
      <c r="C105" s="77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1:17" s="42" customFormat="1">
      <c r="A106" s="77"/>
      <c r="B106" s="77"/>
      <c r="C106" s="77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1:17" s="42" customFormat="1">
      <c r="A107" s="77"/>
      <c r="B107" s="77"/>
      <c r="C107" s="77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1:17" s="42" customFormat="1">
      <c r="A108" s="77"/>
      <c r="B108" s="77"/>
      <c r="C108" s="77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1:17" s="42" customFormat="1">
      <c r="A109" s="77"/>
      <c r="B109" s="77"/>
      <c r="C109" s="77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1:17" s="42" customFormat="1">
      <c r="A110" s="77"/>
      <c r="B110" s="77"/>
      <c r="C110" s="77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</row>
    <row r="111" spans="1:17" s="42" customFormat="1">
      <c r="A111" s="77"/>
      <c r="B111" s="77"/>
      <c r="C111" s="77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s="42" customFormat="1">
      <c r="A112" s="77"/>
      <c r="B112" s="77"/>
      <c r="C112" s="77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</row>
    <row r="113" spans="1:17" s="42" customFormat="1">
      <c r="A113" s="77"/>
      <c r="B113" s="77"/>
      <c r="C113" s="77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</row>
    <row r="114" spans="1:17" s="42" customFormat="1">
      <c r="A114" s="77"/>
      <c r="B114" s="77"/>
      <c r="C114" s="77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</row>
    <row r="115" spans="1:17" s="42" customFormat="1">
      <c r="A115" s="77"/>
      <c r="B115" s="77"/>
      <c r="C115" s="77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</row>
    <row r="116" spans="1:17" s="42" customFormat="1">
      <c r="A116" s="77"/>
      <c r="B116" s="77"/>
      <c r="C116" s="77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</row>
    <row r="117" spans="1:17" s="42" customFormat="1">
      <c r="A117" s="77"/>
      <c r="B117" s="77"/>
      <c r="C117" s="77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</row>
    <row r="118" spans="1:17" s="42" customFormat="1">
      <c r="A118" s="77"/>
      <c r="B118" s="77"/>
      <c r="C118" s="77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</row>
    <row r="119" spans="1:17" s="42" customFormat="1">
      <c r="A119" s="77"/>
      <c r="B119" s="77"/>
      <c r="C119" s="77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</row>
    <row r="120" spans="1:17" s="42" customFormat="1">
      <c r="A120" s="77"/>
      <c r="B120" s="77"/>
      <c r="C120" s="77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</row>
    <row r="121" spans="1:17" s="42" customFormat="1">
      <c r="A121" s="77"/>
      <c r="B121" s="77"/>
      <c r="C121" s="77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</row>
    <row r="122" spans="1:17" s="42" customFormat="1">
      <c r="A122" s="77"/>
      <c r="B122" s="77"/>
      <c r="C122" s="77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</row>
    <row r="123" spans="1:17" s="42" customFormat="1">
      <c r="A123" s="77"/>
      <c r="B123" s="77"/>
      <c r="C123" s="77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</row>
    <row r="124" spans="1:17" s="42" customFormat="1">
      <c r="A124" s="77"/>
      <c r="B124" s="77"/>
      <c r="C124" s="77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</row>
    <row r="125" spans="1:17" s="42" customFormat="1">
      <c r="A125" s="77"/>
      <c r="B125" s="77"/>
      <c r="C125" s="77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</row>
    <row r="126" spans="1:17" s="42" customFormat="1">
      <c r="A126" s="77"/>
      <c r="B126" s="77"/>
      <c r="C126" s="77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</row>
    <row r="127" spans="1:17" s="42" customFormat="1">
      <c r="A127" s="77"/>
      <c r="B127" s="77"/>
      <c r="C127" s="77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</row>
    <row r="128" spans="1:17" s="42" customFormat="1">
      <c r="A128" s="77"/>
      <c r="B128" s="77"/>
      <c r="C128" s="77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</row>
    <row r="129" spans="1:17" s="42" customFormat="1">
      <c r="A129" s="77"/>
      <c r="B129" s="77"/>
      <c r="C129" s="77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</row>
    <row r="130" spans="1:17" s="42" customFormat="1">
      <c r="A130" s="77"/>
      <c r="B130" s="77"/>
      <c r="C130" s="77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</row>
    <row r="131" spans="1:17" s="42" customFormat="1">
      <c r="A131" s="77"/>
      <c r="B131" s="77"/>
      <c r="C131" s="77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</row>
    <row r="132" spans="1:17" s="42" customFormat="1">
      <c r="A132" s="77"/>
      <c r="B132" s="77"/>
      <c r="C132" s="77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</row>
    <row r="133" spans="1:17" s="42" customFormat="1">
      <c r="A133" s="77"/>
      <c r="B133" s="77"/>
      <c r="C133" s="77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</row>
    <row r="134" spans="1:17" s="42" customFormat="1">
      <c r="A134" s="77"/>
      <c r="B134" s="77"/>
      <c r="C134" s="77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</row>
    <row r="135" spans="1:17" s="42" customFormat="1">
      <c r="A135" s="77"/>
      <c r="B135" s="77"/>
      <c r="C135" s="77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</row>
    <row r="136" spans="1:17" s="42" customFormat="1">
      <c r="A136" s="77"/>
      <c r="B136" s="77"/>
      <c r="C136" s="77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</row>
    <row r="137" spans="1:17" s="42" customFormat="1">
      <c r="A137" s="77"/>
      <c r="B137" s="77"/>
      <c r="C137" s="77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</row>
    <row r="138" spans="1:17" s="42" customFormat="1">
      <c r="A138" s="77"/>
      <c r="B138" s="77"/>
      <c r="C138" s="77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</row>
    <row r="139" spans="1:17" s="42" customFormat="1">
      <c r="A139" s="77"/>
      <c r="B139" s="77"/>
      <c r="C139" s="77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</row>
    <row r="140" spans="1:17" s="42" customFormat="1">
      <c r="A140" s="77"/>
      <c r="B140" s="77"/>
      <c r="C140" s="77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</row>
    <row r="141" spans="1:17" s="42" customFormat="1">
      <c r="A141" s="77"/>
      <c r="B141" s="77"/>
      <c r="C141" s="77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</row>
    <row r="142" spans="1:17" s="42" customFormat="1">
      <c r="A142" s="77"/>
      <c r="B142" s="77"/>
      <c r="C142" s="77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</row>
    <row r="143" spans="1:17" s="42" customFormat="1">
      <c r="A143" s="77"/>
      <c r="B143" s="77"/>
      <c r="C143" s="77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</row>
    <row r="144" spans="1:17" s="42" customFormat="1">
      <c r="A144" s="77"/>
      <c r="B144" s="77"/>
      <c r="C144" s="77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</row>
    <row r="145" spans="1:17" s="42" customFormat="1">
      <c r="A145" s="77"/>
      <c r="B145" s="77"/>
      <c r="C145" s="77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</row>
    <row r="146" spans="1:17"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</row>
    <row r="147" spans="1:17"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</row>
    <row r="148" spans="1:17"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</row>
    <row r="149" spans="1:17"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</row>
    <row r="150" spans="1:17"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</row>
    <row r="151" spans="1:17"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</row>
    <row r="152" spans="1:17"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</row>
    <row r="153" spans="1:17"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</row>
    <row r="154" spans="1:17"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</row>
    <row r="155" spans="1:17"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</row>
    <row r="156" spans="1:17"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</row>
    <row r="157" spans="1:17"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</row>
    <row r="158" spans="1:17"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</row>
    <row r="159" spans="1:17"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</row>
    <row r="160" spans="1:17"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</row>
    <row r="161" spans="4:17"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</row>
    <row r="162" spans="4:17"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</row>
    <row r="163" spans="4:17"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</row>
    <row r="164" spans="4:17"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</row>
    <row r="165" spans="4:17"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</row>
    <row r="166" spans="4:17"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</row>
    <row r="167" spans="4:17"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</row>
    <row r="168" spans="4:17"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</row>
  </sheetData>
  <mergeCells count="20">
    <mergeCell ref="A4:Q4"/>
    <mergeCell ref="A6:A9"/>
    <mergeCell ref="B6:B9"/>
    <mergeCell ref="C6:C9"/>
    <mergeCell ref="D6:D9"/>
    <mergeCell ref="E6:Q6"/>
    <mergeCell ref="E7:E9"/>
    <mergeCell ref="F7:M7"/>
    <mergeCell ref="N7:N9"/>
    <mergeCell ref="O7:Q7"/>
    <mergeCell ref="M8:M9"/>
    <mergeCell ref="O8:O9"/>
    <mergeCell ref="Q8:Q9"/>
    <mergeCell ref="K8:K9"/>
    <mergeCell ref="L8:L9"/>
    <mergeCell ref="A84:C84"/>
    <mergeCell ref="F8:F9"/>
    <mergeCell ref="G8:H8"/>
    <mergeCell ref="I8:I9"/>
    <mergeCell ref="J8:J9"/>
  </mergeCells>
  <printOptions horizontalCentered="1"/>
  <pageMargins left="0.39374999999999999" right="0.39374999999999999" top="0.78749999999999998" bottom="0.78750000000000009" header="0.51180555555555562" footer="0.51180555555555562"/>
  <pageSetup paperSize="9" scale="54" firstPageNumber="6" orientation="landscape" useFirstPageNumber="1" horizontalDpi="300" verticalDpi="300"/>
  <headerFooter alignWithMargins="0">
    <oddFooter>&amp;L&amp;8&amp;P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168"/>
  <sheetViews>
    <sheetView topLeftCell="B67" workbookViewId="0">
      <selection activeCell="J14" sqref="J14"/>
    </sheetView>
  </sheetViews>
  <sheetFormatPr defaultRowHeight="12.75"/>
  <cols>
    <col min="1" max="1" width="6" style="46" customWidth="1"/>
    <col min="2" max="2" width="9" style="46" customWidth="1"/>
    <col min="3" max="3" width="28.5703125" style="46" customWidth="1"/>
    <col min="4" max="17" width="15.42578125" style="46" customWidth="1"/>
    <col min="18" max="18" width="12.140625" customWidth="1"/>
  </cols>
  <sheetData>
    <row r="1" spans="1:256">
      <c r="M1" s="47"/>
      <c r="N1" s="47" t="s">
        <v>168</v>
      </c>
      <c r="O1" s="47"/>
      <c r="P1" s="47"/>
    </row>
    <row r="2" spans="1:256">
      <c r="M2" s="47"/>
      <c r="N2" s="47" t="s">
        <v>262</v>
      </c>
      <c r="O2" s="47"/>
      <c r="P2" s="47"/>
    </row>
    <row r="3" spans="1:256" ht="9" customHeight="1">
      <c r="M3" s="48"/>
      <c r="N3" s="48"/>
      <c r="O3" s="48"/>
      <c r="P3" s="48"/>
    </row>
    <row r="4" spans="1:256" ht="15.75">
      <c r="A4" s="141" t="s">
        <v>169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</row>
    <row r="5" spans="1:256">
      <c r="P5" s="49"/>
    </row>
    <row r="6" spans="1:256" ht="13.5" customHeight="1">
      <c r="A6" s="145" t="s">
        <v>170</v>
      </c>
      <c r="B6" s="145" t="s">
        <v>9</v>
      </c>
      <c r="C6" s="145" t="s">
        <v>11</v>
      </c>
      <c r="D6" s="145" t="s">
        <v>171</v>
      </c>
      <c r="E6" s="149" t="s">
        <v>172</v>
      </c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</row>
    <row r="7" spans="1:256" ht="13.5" customHeight="1">
      <c r="A7" s="145"/>
      <c r="B7" s="145"/>
      <c r="C7" s="145"/>
      <c r="D7" s="145"/>
      <c r="E7" s="145" t="s">
        <v>173</v>
      </c>
      <c r="F7" s="149" t="s">
        <v>172</v>
      </c>
      <c r="G7" s="149"/>
      <c r="H7" s="149"/>
      <c r="I7" s="149"/>
      <c r="J7" s="149"/>
      <c r="K7" s="149"/>
      <c r="L7" s="149"/>
      <c r="M7" s="149"/>
      <c r="N7" s="145" t="s">
        <v>174</v>
      </c>
      <c r="O7" s="146" t="s">
        <v>172</v>
      </c>
      <c r="P7" s="146"/>
      <c r="Q7" s="146"/>
    </row>
    <row r="8" spans="1:256" ht="16.350000000000001" customHeight="1">
      <c r="A8" s="145"/>
      <c r="B8" s="145"/>
      <c r="C8" s="145"/>
      <c r="D8" s="145"/>
      <c r="E8" s="145"/>
      <c r="F8" s="145" t="s">
        <v>175</v>
      </c>
      <c r="G8" s="148" t="s">
        <v>172</v>
      </c>
      <c r="H8" s="148"/>
      <c r="I8" s="145" t="s">
        <v>176</v>
      </c>
      <c r="J8" s="145" t="s">
        <v>177</v>
      </c>
      <c r="K8" s="145" t="s">
        <v>178</v>
      </c>
      <c r="L8" s="145" t="s">
        <v>179</v>
      </c>
      <c r="M8" s="145" t="s">
        <v>180</v>
      </c>
      <c r="N8" s="145"/>
      <c r="O8" s="145" t="s">
        <v>181</v>
      </c>
      <c r="P8" s="80" t="s">
        <v>182</v>
      </c>
      <c r="Q8" s="145" t="s">
        <v>183</v>
      </c>
    </row>
    <row r="9" spans="1:256" ht="122.45" customHeight="1">
      <c r="A9" s="145"/>
      <c r="B9" s="145"/>
      <c r="C9" s="145"/>
      <c r="D9" s="145"/>
      <c r="E9" s="145"/>
      <c r="F9" s="145"/>
      <c r="G9" s="52" t="s">
        <v>184</v>
      </c>
      <c r="H9" s="52" t="s">
        <v>185</v>
      </c>
      <c r="I9" s="145"/>
      <c r="J9" s="145"/>
      <c r="K9" s="145"/>
      <c r="L9" s="145"/>
      <c r="M9" s="145"/>
      <c r="N9" s="145"/>
      <c r="O9" s="145"/>
      <c r="P9" s="52" t="s">
        <v>186</v>
      </c>
      <c r="Q9" s="145"/>
    </row>
    <row r="10" spans="1:256" ht="12.75" customHeight="1">
      <c r="A10" s="52">
        <v>1</v>
      </c>
      <c r="B10" s="52">
        <v>2</v>
      </c>
      <c r="C10" s="52">
        <v>3</v>
      </c>
      <c r="D10" s="52">
        <v>4</v>
      </c>
      <c r="E10" s="52">
        <v>5</v>
      </c>
      <c r="F10" s="52">
        <v>6</v>
      </c>
      <c r="G10" s="52">
        <v>7</v>
      </c>
      <c r="H10" s="52">
        <v>8</v>
      </c>
      <c r="I10" s="52">
        <v>9</v>
      </c>
      <c r="J10" s="52">
        <v>10</v>
      </c>
      <c r="K10" s="52">
        <v>11</v>
      </c>
      <c r="L10" s="52">
        <v>12</v>
      </c>
      <c r="M10" s="52">
        <v>13</v>
      </c>
      <c r="N10" s="52">
        <v>14</v>
      </c>
      <c r="O10" s="52">
        <v>15</v>
      </c>
      <c r="P10" s="52">
        <v>16</v>
      </c>
      <c r="Q10" s="52">
        <v>17</v>
      </c>
    </row>
    <row r="11" spans="1:256" s="57" customFormat="1" ht="15" customHeight="1">
      <c r="A11" s="26" t="s">
        <v>187</v>
      </c>
      <c r="B11" s="26"/>
      <c r="C11" s="68" t="s">
        <v>188</v>
      </c>
      <c r="D11" s="69">
        <f t="shared" ref="D11:Q11" si="0">SUM(D12:D14)</f>
        <v>63500</v>
      </c>
      <c r="E11" s="69">
        <f t="shared" si="0"/>
        <v>63500</v>
      </c>
      <c r="F11" s="69">
        <f t="shared" si="0"/>
        <v>13500</v>
      </c>
      <c r="G11" s="69">
        <f t="shared" si="0"/>
        <v>0</v>
      </c>
      <c r="H11" s="69">
        <f t="shared" si="0"/>
        <v>13500</v>
      </c>
      <c r="I11" s="69">
        <f t="shared" si="0"/>
        <v>50000</v>
      </c>
      <c r="J11" s="69">
        <f t="shared" si="0"/>
        <v>0</v>
      </c>
      <c r="K11" s="69">
        <f t="shared" si="0"/>
        <v>0</v>
      </c>
      <c r="L11" s="69">
        <f t="shared" si="0"/>
        <v>0</v>
      </c>
      <c r="M11" s="69">
        <f t="shared" si="0"/>
        <v>0</v>
      </c>
      <c r="N11" s="69">
        <f t="shared" si="0"/>
        <v>0</v>
      </c>
      <c r="O11" s="69">
        <f t="shared" si="0"/>
        <v>0</v>
      </c>
      <c r="P11" s="69">
        <f t="shared" si="0"/>
        <v>0</v>
      </c>
      <c r="Q11" s="69">
        <f t="shared" si="0"/>
        <v>0</v>
      </c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</row>
    <row r="12" spans="1:256" s="57" customFormat="1" ht="15" customHeight="1">
      <c r="A12" s="26"/>
      <c r="B12" s="26" t="s">
        <v>189</v>
      </c>
      <c r="C12" s="68" t="s">
        <v>190</v>
      </c>
      <c r="D12" s="69">
        <f>SUM(E12,N12)</f>
        <v>5000</v>
      </c>
      <c r="E12" s="69">
        <f>SUM(F12,I12,J12,K12,L12,M12)</f>
        <v>5000</v>
      </c>
      <c r="F12" s="69">
        <f>SUM(G12:H12)</f>
        <v>5000</v>
      </c>
      <c r="G12" s="69"/>
      <c r="H12" s="69">
        <v>5000</v>
      </c>
      <c r="I12" s="69"/>
      <c r="J12" s="69"/>
      <c r="K12" s="69"/>
      <c r="L12" s="69"/>
      <c r="M12" s="69"/>
      <c r="N12" s="69">
        <f>SUM(O12,Q12)</f>
        <v>0</v>
      </c>
      <c r="O12" s="69"/>
      <c r="P12" s="69"/>
      <c r="Q12" s="69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</row>
    <row r="13" spans="1:256" s="57" customFormat="1" ht="15" customHeight="1">
      <c r="A13" s="26"/>
      <c r="B13" s="26" t="s">
        <v>191</v>
      </c>
      <c r="C13" s="81" t="s">
        <v>192</v>
      </c>
      <c r="D13" s="69">
        <f>SUM(E13,N13)</f>
        <v>8500</v>
      </c>
      <c r="E13" s="69">
        <f>SUM(F13,I13,J13,K13,L13,M13)</f>
        <v>8500</v>
      </c>
      <c r="F13" s="69">
        <f>SUM(G13:H13)</f>
        <v>8500</v>
      </c>
      <c r="G13" s="69"/>
      <c r="H13" s="69">
        <v>8500</v>
      </c>
      <c r="I13" s="69"/>
      <c r="J13" s="69"/>
      <c r="K13" s="69"/>
      <c r="L13" s="69"/>
      <c r="M13" s="69"/>
      <c r="N13" s="69">
        <f>SUM(O13,Q13)</f>
        <v>0</v>
      </c>
      <c r="O13" s="69"/>
      <c r="P13" s="69"/>
      <c r="Q13" s="69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</row>
    <row r="14" spans="1:256" s="57" customFormat="1" ht="15" customHeight="1">
      <c r="A14" s="26"/>
      <c r="B14" s="26" t="s">
        <v>193</v>
      </c>
      <c r="C14" s="81" t="s">
        <v>44</v>
      </c>
      <c r="D14" s="69">
        <f>SUM(E14,N14)</f>
        <v>50000</v>
      </c>
      <c r="E14" s="69">
        <f>SUM(F14,I14,J14,K14,L14,M14)</f>
        <v>50000</v>
      </c>
      <c r="F14" s="69">
        <f>SUM(G14:H14)</f>
        <v>0</v>
      </c>
      <c r="G14" s="69"/>
      <c r="H14" s="69"/>
      <c r="I14" s="69">
        <v>50000</v>
      </c>
      <c r="J14" s="69"/>
      <c r="K14" s="69"/>
      <c r="L14" s="69"/>
      <c r="M14" s="69"/>
      <c r="N14" s="69">
        <f>SUM(O14,Q14)</f>
        <v>0</v>
      </c>
      <c r="O14" s="69"/>
      <c r="P14" s="69"/>
      <c r="Q14" s="69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</row>
    <row r="15" spans="1:256" s="57" customFormat="1" ht="15" customHeight="1">
      <c r="A15" s="26" t="s">
        <v>194</v>
      </c>
      <c r="B15" s="26"/>
      <c r="C15" s="68" t="s">
        <v>195</v>
      </c>
      <c r="D15" s="69">
        <f t="shared" ref="D15:Q15" si="1">SUM(D16:D17)</f>
        <v>420000</v>
      </c>
      <c r="E15" s="69">
        <f t="shared" si="1"/>
        <v>420000</v>
      </c>
      <c r="F15" s="69">
        <f t="shared" si="1"/>
        <v>230000</v>
      </c>
      <c r="G15" s="69">
        <f t="shared" si="1"/>
        <v>30000</v>
      </c>
      <c r="H15" s="69">
        <f t="shared" si="1"/>
        <v>200000</v>
      </c>
      <c r="I15" s="69">
        <f t="shared" si="1"/>
        <v>190000</v>
      </c>
      <c r="J15" s="69">
        <f t="shared" si="1"/>
        <v>0</v>
      </c>
      <c r="K15" s="69">
        <f t="shared" si="1"/>
        <v>0</v>
      </c>
      <c r="L15" s="69">
        <f t="shared" si="1"/>
        <v>0</v>
      </c>
      <c r="M15" s="69">
        <f t="shared" si="1"/>
        <v>0</v>
      </c>
      <c r="N15" s="69">
        <f t="shared" si="1"/>
        <v>0</v>
      </c>
      <c r="O15" s="69">
        <f t="shared" si="1"/>
        <v>0</v>
      </c>
      <c r="P15" s="69">
        <f t="shared" si="1"/>
        <v>0</v>
      </c>
      <c r="Q15" s="69">
        <f t="shared" si="1"/>
        <v>0</v>
      </c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</row>
    <row r="16" spans="1:256" s="57" customFormat="1" ht="15" customHeight="1">
      <c r="A16" s="26"/>
      <c r="B16" s="26" t="s">
        <v>196</v>
      </c>
      <c r="C16" s="68" t="s">
        <v>197</v>
      </c>
      <c r="D16" s="69">
        <f>SUM(E16,N16)</f>
        <v>190000</v>
      </c>
      <c r="E16" s="69">
        <f>SUM(F16,I16,J16,K16,L16,M16)</f>
        <v>190000</v>
      </c>
      <c r="F16" s="69">
        <f>SUM(G16:H16)</f>
        <v>0</v>
      </c>
      <c r="G16" s="69"/>
      <c r="H16" s="69"/>
      <c r="I16" s="69">
        <v>190000</v>
      </c>
      <c r="J16" s="69"/>
      <c r="K16" s="69"/>
      <c r="L16" s="69"/>
      <c r="M16" s="69"/>
      <c r="N16" s="69">
        <f>SUM(O16,Q16)</f>
        <v>0</v>
      </c>
      <c r="O16" s="69"/>
      <c r="P16" s="69"/>
      <c r="Q16" s="69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</row>
    <row r="17" spans="1:256" s="57" customFormat="1" ht="15" customHeight="1">
      <c r="A17" s="26"/>
      <c r="B17" s="26" t="s">
        <v>198</v>
      </c>
      <c r="C17" s="68" t="s">
        <v>199</v>
      </c>
      <c r="D17" s="69">
        <f>SUM(E17,N17)</f>
        <v>230000</v>
      </c>
      <c r="E17" s="69">
        <f>SUM(F17,I17,J17,K17,L17,M17)</f>
        <v>230000</v>
      </c>
      <c r="F17" s="69">
        <f>SUM(G17:H17)</f>
        <v>230000</v>
      </c>
      <c r="G17" s="69">
        <v>30000</v>
      </c>
      <c r="H17" s="69">
        <v>200000</v>
      </c>
      <c r="I17" s="69"/>
      <c r="J17" s="69"/>
      <c r="K17" s="69"/>
      <c r="L17" s="69"/>
      <c r="M17" s="69"/>
      <c r="N17" s="69">
        <f>SUM(O17,Q17)</f>
        <v>0</v>
      </c>
      <c r="O17" s="69"/>
      <c r="P17" s="69"/>
      <c r="Q17" s="69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</row>
    <row r="18" spans="1:256" s="57" customFormat="1" ht="15" customHeight="1">
      <c r="A18" s="26" t="s">
        <v>14</v>
      </c>
      <c r="B18" s="26"/>
      <c r="C18" s="68" t="s">
        <v>15</v>
      </c>
      <c r="D18" s="69">
        <f t="shared" ref="D18:Q18" si="2">SUM(D19)</f>
        <v>730000</v>
      </c>
      <c r="E18" s="69">
        <f t="shared" si="2"/>
        <v>322000</v>
      </c>
      <c r="F18" s="69">
        <f t="shared" si="2"/>
        <v>322000</v>
      </c>
      <c r="G18" s="69">
        <f t="shared" si="2"/>
        <v>12500</v>
      </c>
      <c r="H18" s="69">
        <f t="shared" si="2"/>
        <v>309500</v>
      </c>
      <c r="I18" s="69">
        <f t="shared" si="2"/>
        <v>0</v>
      </c>
      <c r="J18" s="69">
        <f t="shared" si="2"/>
        <v>0</v>
      </c>
      <c r="K18" s="69">
        <f t="shared" si="2"/>
        <v>0</v>
      </c>
      <c r="L18" s="69">
        <f t="shared" si="2"/>
        <v>0</v>
      </c>
      <c r="M18" s="69">
        <f t="shared" si="2"/>
        <v>0</v>
      </c>
      <c r="N18" s="69">
        <f t="shared" si="2"/>
        <v>408000</v>
      </c>
      <c r="O18" s="69">
        <f t="shared" si="2"/>
        <v>408000</v>
      </c>
      <c r="P18" s="69">
        <f t="shared" si="2"/>
        <v>0</v>
      </c>
      <c r="Q18" s="69">
        <f t="shared" si="2"/>
        <v>0</v>
      </c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</row>
    <row r="19" spans="1:256" s="57" customFormat="1" ht="31.35" customHeight="1">
      <c r="A19" s="26"/>
      <c r="B19" s="26" t="s">
        <v>17</v>
      </c>
      <c r="C19" s="68" t="s">
        <v>18</v>
      </c>
      <c r="D19" s="69">
        <f>SUM(E19,N19)</f>
        <v>730000</v>
      </c>
      <c r="E19" s="69">
        <f>SUM(F19,I19,J19,K19,L19,M19)</f>
        <v>322000</v>
      </c>
      <c r="F19" s="69">
        <f>SUM(G19:H19)</f>
        <v>322000</v>
      </c>
      <c r="G19" s="69">
        <v>12500</v>
      </c>
      <c r="H19" s="69">
        <v>309500</v>
      </c>
      <c r="I19" s="69"/>
      <c r="J19" s="69"/>
      <c r="K19" s="69"/>
      <c r="L19" s="69"/>
      <c r="M19" s="69"/>
      <c r="N19" s="69">
        <f>SUM(O19,Q19)</f>
        <v>408000</v>
      </c>
      <c r="O19" s="69">
        <v>408000</v>
      </c>
      <c r="P19" s="69"/>
      <c r="Q19" s="69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</row>
    <row r="20" spans="1:256" s="57" customFormat="1" ht="15" customHeight="1">
      <c r="A20" s="26" t="s">
        <v>27</v>
      </c>
      <c r="B20" s="26"/>
      <c r="C20" s="68" t="s">
        <v>28</v>
      </c>
      <c r="D20" s="69">
        <f t="shared" ref="D20:Q20" si="3">SUM(D21:D22)</f>
        <v>156800</v>
      </c>
      <c r="E20" s="69">
        <f t="shared" si="3"/>
        <v>56800</v>
      </c>
      <c r="F20" s="69">
        <f t="shared" si="3"/>
        <v>56800</v>
      </c>
      <c r="G20" s="69">
        <f t="shared" si="3"/>
        <v>10500</v>
      </c>
      <c r="H20" s="69">
        <f t="shared" si="3"/>
        <v>46300</v>
      </c>
      <c r="I20" s="69">
        <f t="shared" si="3"/>
        <v>0</v>
      </c>
      <c r="J20" s="69">
        <f t="shared" si="3"/>
        <v>0</v>
      </c>
      <c r="K20" s="69">
        <f t="shared" si="3"/>
        <v>0</v>
      </c>
      <c r="L20" s="69">
        <f t="shared" si="3"/>
        <v>0</v>
      </c>
      <c r="M20" s="69">
        <f t="shared" si="3"/>
        <v>0</v>
      </c>
      <c r="N20" s="69">
        <f t="shared" si="3"/>
        <v>100000</v>
      </c>
      <c r="O20" s="69">
        <f t="shared" si="3"/>
        <v>100000</v>
      </c>
      <c r="P20" s="69">
        <f t="shared" si="3"/>
        <v>0</v>
      </c>
      <c r="Q20" s="69">
        <f t="shared" si="3"/>
        <v>0</v>
      </c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</row>
    <row r="21" spans="1:256" s="57" customFormat="1" ht="29.1" customHeight="1">
      <c r="A21" s="26"/>
      <c r="B21" s="26" t="s">
        <v>200</v>
      </c>
      <c r="C21" s="68" t="s">
        <v>201</v>
      </c>
      <c r="D21" s="69">
        <f>SUM(E21,N21)</f>
        <v>100000</v>
      </c>
      <c r="E21" s="69">
        <f>SUM(F21,I21,J21,K21,L21,M21)</f>
        <v>0</v>
      </c>
      <c r="F21" s="69">
        <f>SUM(G21:H21)</f>
        <v>0</v>
      </c>
      <c r="G21" s="69"/>
      <c r="H21" s="69"/>
      <c r="I21" s="69"/>
      <c r="J21" s="69"/>
      <c r="K21" s="69"/>
      <c r="L21" s="69"/>
      <c r="M21" s="69"/>
      <c r="N21" s="69">
        <f>SUM(O21,Q21)</f>
        <v>100000</v>
      </c>
      <c r="O21" s="69">
        <v>100000</v>
      </c>
      <c r="P21" s="69"/>
      <c r="Q21" s="69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</row>
    <row r="22" spans="1:256" s="57" customFormat="1" ht="14.25" customHeight="1">
      <c r="A22" s="26"/>
      <c r="B22" s="26" t="s">
        <v>29</v>
      </c>
      <c r="C22" s="68" t="s">
        <v>30</v>
      </c>
      <c r="D22" s="69">
        <f>SUM(E22,N22)</f>
        <v>56800</v>
      </c>
      <c r="E22" s="69">
        <f>SUM(F22,I22,J22,K22,L22,M22)</f>
        <v>56800</v>
      </c>
      <c r="F22" s="69">
        <f>SUM(G22:H22)</f>
        <v>56800</v>
      </c>
      <c r="G22" s="69">
        <v>10500</v>
      </c>
      <c r="H22" s="69">
        <v>46300</v>
      </c>
      <c r="I22" s="69"/>
      <c r="J22" s="69"/>
      <c r="K22" s="69"/>
      <c r="L22" s="69"/>
      <c r="M22" s="69"/>
      <c r="N22" s="69">
        <f>SUM(O22,Q22)</f>
        <v>0</v>
      </c>
      <c r="O22" s="69"/>
      <c r="P22" s="69"/>
      <c r="Q22" s="69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</row>
    <row r="23" spans="1:256" s="57" customFormat="1" ht="15" customHeight="1">
      <c r="A23" s="26" t="s">
        <v>33</v>
      </c>
      <c r="B23" s="26"/>
      <c r="C23" s="68" t="s">
        <v>34</v>
      </c>
      <c r="D23" s="69">
        <f t="shared" ref="D23:Q23" si="4">SUM(D24:D28)</f>
        <v>3223534</v>
      </c>
      <c r="E23" s="69">
        <f t="shared" si="4"/>
        <v>2517858</v>
      </c>
      <c r="F23" s="69">
        <f t="shared" si="4"/>
        <v>2418958</v>
      </c>
      <c r="G23" s="69">
        <f t="shared" si="4"/>
        <v>1645272</v>
      </c>
      <c r="H23" s="69">
        <f t="shared" si="4"/>
        <v>773686</v>
      </c>
      <c r="I23" s="69">
        <f t="shared" si="4"/>
        <v>0</v>
      </c>
      <c r="J23" s="69">
        <f t="shared" si="4"/>
        <v>98900</v>
      </c>
      <c r="K23" s="69">
        <f t="shared" si="4"/>
        <v>0</v>
      </c>
      <c r="L23" s="69">
        <f t="shared" si="4"/>
        <v>0</v>
      </c>
      <c r="M23" s="69">
        <f t="shared" si="4"/>
        <v>0</v>
      </c>
      <c r="N23" s="69">
        <f t="shared" si="4"/>
        <v>705676</v>
      </c>
      <c r="O23" s="69">
        <f t="shared" si="4"/>
        <v>705676</v>
      </c>
      <c r="P23" s="69">
        <f t="shared" si="4"/>
        <v>0</v>
      </c>
      <c r="Q23" s="69">
        <f t="shared" si="4"/>
        <v>0</v>
      </c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  <c r="IU23" s="42"/>
      <c r="IV23" s="42"/>
    </row>
    <row r="24" spans="1:256" s="57" customFormat="1" ht="15" customHeight="1">
      <c r="A24" s="26"/>
      <c r="B24" s="26" t="s">
        <v>35</v>
      </c>
      <c r="C24" s="68" t="s">
        <v>36</v>
      </c>
      <c r="D24" s="69">
        <f>SUM(E24,N24)</f>
        <v>21800</v>
      </c>
      <c r="E24" s="69">
        <f>SUM(F24,I24,J24,K24,L24,M24)</f>
        <v>21800</v>
      </c>
      <c r="F24" s="69">
        <f>SUM(G24:H24)</f>
        <v>21800</v>
      </c>
      <c r="G24" s="69">
        <v>21800</v>
      </c>
      <c r="H24" s="69"/>
      <c r="I24" s="69"/>
      <c r="J24" s="69"/>
      <c r="K24" s="69"/>
      <c r="L24" s="69"/>
      <c r="M24" s="69"/>
      <c r="N24" s="69">
        <f>SUM(O24,Q24)</f>
        <v>0</v>
      </c>
      <c r="O24" s="69"/>
      <c r="P24" s="69"/>
      <c r="Q24" s="69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  <c r="IU24" s="42"/>
      <c r="IV24" s="42"/>
    </row>
    <row r="25" spans="1:256" s="57" customFormat="1" ht="29.25" customHeight="1">
      <c r="A25" s="26"/>
      <c r="B25" s="26" t="s">
        <v>202</v>
      </c>
      <c r="C25" s="68" t="s">
        <v>203</v>
      </c>
      <c r="D25" s="69">
        <f>SUM(E25,N25)</f>
        <v>119000</v>
      </c>
      <c r="E25" s="69">
        <f>SUM(F25,I25,J25,K25,L25,M25)</f>
        <v>119000</v>
      </c>
      <c r="F25" s="69">
        <f>SUM(G25:H25)</f>
        <v>28400</v>
      </c>
      <c r="G25" s="69">
        <v>24000</v>
      </c>
      <c r="H25" s="69">
        <v>4400</v>
      </c>
      <c r="I25" s="69"/>
      <c r="J25" s="69">
        <v>90600</v>
      </c>
      <c r="K25" s="69"/>
      <c r="L25" s="69"/>
      <c r="M25" s="69"/>
      <c r="N25" s="69">
        <f>SUM(O25,Q25)</f>
        <v>0</v>
      </c>
      <c r="O25" s="69"/>
      <c r="P25" s="69"/>
      <c r="Q25" s="69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  <c r="IU25" s="42"/>
      <c r="IV25" s="42"/>
    </row>
    <row r="26" spans="1:256" s="57" customFormat="1" ht="30" customHeight="1">
      <c r="A26" s="26"/>
      <c r="B26" s="26" t="s">
        <v>39</v>
      </c>
      <c r="C26" s="68" t="s">
        <v>40</v>
      </c>
      <c r="D26" s="69">
        <f>SUM(E26,N26)</f>
        <v>2813453</v>
      </c>
      <c r="E26" s="69">
        <f>SUM(F26,I26,J26,K26,L26,M26)</f>
        <v>2107777</v>
      </c>
      <c r="F26" s="69">
        <f>SUM(G26:H26)</f>
        <v>2099477</v>
      </c>
      <c r="G26" s="69">
        <v>1594472</v>
      </c>
      <c r="H26" s="69">
        <v>505005</v>
      </c>
      <c r="I26" s="69"/>
      <c r="J26" s="69">
        <v>8300</v>
      </c>
      <c r="K26" s="69"/>
      <c r="L26" s="69"/>
      <c r="M26" s="69"/>
      <c r="N26" s="69">
        <f>SUM(O26,Q26)</f>
        <v>705676</v>
      </c>
      <c r="O26" s="69">
        <v>705676</v>
      </c>
      <c r="P26" s="69"/>
      <c r="Q26" s="69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</row>
    <row r="27" spans="1:256" s="57" customFormat="1" ht="30" customHeight="1">
      <c r="A27" s="26"/>
      <c r="B27" s="26" t="s">
        <v>204</v>
      </c>
      <c r="C27" s="68" t="s">
        <v>205</v>
      </c>
      <c r="D27" s="69">
        <f>SUM(E27,N27)</f>
        <v>18000</v>
      </c>
      <c r="E27" s="69">
        <f>SUM(F27,I27,J27,K27,L27,M27)</f>
        <v>18000</v>
      </c>
      <c r="F27" s="69">
        <f>SUM(G27:H27)</f>
        <v>18000</v>
      </c>
      <c r="G27" s="69"/>
      <c r="H27" s="69">
        <v>18000</v>
      </c>
      <c r="I27" s="69"/>
      <c r="J27" s="69"/>
      <c r="K27" s="69"/>
      <c r="L27" s="69"/>
      <c r="M27" s="69"/>
      <c r="N27" s="69">
        <f>SUM(O27,Q27)</f>
        <v>0</v>
      </c>
      <c r="O27" s="69"/>
      <c r="P27" s="69"/>
      <c r="Q27" s="69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</row>
    <row r="28" spans="1:256" s="57" customFormat="1">
      <c r="A28" s="26"/>
      <c r="B28" s="26" t="s">
        <v>43</v>
      </c>
      <c r="C28" s="68" t="s">
        <v>44</v>
      </c>
      <c r="D28" s="69">
        <f>SUM(E28,N28)</f>
        <v>251281</v>
      </c>
      <c r="E28" s="69">
        <f>SUM(F28,I28,J28,K28,L28,M28)</f>
        <v>251281</v>
      </c>
      <c r="F28" s="69">
        <f>SUM(G28:H28)</f>
        <v>251281</v>
      </c>
      <c r="G28" s="69">
        <v>5000</v>
      </c>
      <c r="H28" s="69">
        <v>246281</v>
      </c>
      <c r="I28" s="69"/>
      <c r="J28" s="69"/>
      <c r="K28" s="69"/>
      <c r="L28" s="69"/>
      <c r="M28" s="69"/>
      <c r="N28" s="69">
        <f>SUM(O28,Q28)</f>
        <v>0</v>
      </c>
      <c r="O28" s="69"/>
      <c r="P28" s="69"/>
      <c r="Q28" s="69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</row>
    <row r="29" spans="1:256" s="57" customFormat="1" ht="45.75" customHeight="1">
      <c r="A29" s="26" t="s">
        <v>45</v>
      </c>
      <c r="B29" s="26"/>
      <c r="C29" s="68" t="s">
        <v>46</v>
      </c>
      <c r="D29" s="69">
        <f t="shared" ref="D29:Q29" si="5">SUM(D30)</f>
        <v>900</v>
      </c>
      <c r="E29" s="69">
        <f t="shared" si="5"/>
        <v>900</v>
      </c>
      <c r="F29" s="69">
        <f t="shared" si="5"/>
        <v>900</v>
      </c>
      <c r="G29" s="69">
        <f t="shared" si="5"/>
        <v>900</v>
      </c>
      <c r="H29" s="69">
        <f t="shared" si="5"/>
        <v>0</v>
      </c>
      <c r="I29" s="69">
        <f t="shared" si="5"/>
        <v>0</v>
      </c>
      <c r="J29" s="69">
        <f t="shared" si="5"/>
        <v>0</v>
      </c>
      <c r="K29" s="69">
        <f t="shared" si="5"/>
        <v>0</v>
      </c>
      <c r="L29" s="69">
        <f t="shared" si="5"/>
        <v>0</v>
      </c>
      <c r="M29" s="69">
        <f t="shared" si="5"/>
        <v>0</v>
      </c>
      <c r="N29" s="69">
        <f t="shared" si="5"/>
        <v>0</v>
      </c>
      <c r="O29" s="69">
        <f t="shared" si="5"/>
        <v>0</v>
      </c>
      <c r="P29" s="69">
        <f t="shared" si="5"/>
        <v>0</v>
      </c>
      <c r="Q29" s="69">
        <f t="shared" si="5"/>
        <v>0</v>
      </c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  <c r="IQ29" s="42"/>
      <c r="IR29" s="42"/>
      <c r="IS29" s="42"/>
      <c r="IT29" s="42"/>
      <c r="IU29" s="42"/>
      <c r="IV29" s="42"/>
    </row>
    <row r="30" spans="1:256" s="57" customFormat="1" ht="39.6" customHeight="1">
      <c r="A30" s="26"/>
      <c r="B30" s="26" t="s">
        <v>47</v>
      </c>
      <c r="C30" s="68" t="s">
        <v>48</v>
      </c>
      <c r="D30" s="69">
        <f>SUM(E30,N30)</f>
        <v>900</v>
      </c>
      <c r="E30" s="69">
        <f>SUM(F30,I30,J30,K30,L30,M30)</f>
        <v>900</v>
      </c>
      <c r="F30" s="69">
        <f>SUM(G30:H30)</f>
        <v>900</v>
      </c>
      <c r="G30" s="69">
        <v>900</v>
      </c>
      <c r="H30" s="69"/>
      <c r="I30" s="69"/>
      <c r="J30" s="69"/>
      <c r="K30" s="69"/>
      <c r="L30" s="69"/>
      <c r="M30" s="69"/>
      <c r="N30" s="69">
        <f>SUM(O30,Q30)</f>
        <v>0</v>
      </c>
      <c r="O30" s="69"/>
      <c r="P30" s="69"/>
      <c r="Q30" s="69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  <c r="IP30" s="42"/>
      <c r="IQ30" s="42"/>
      <c r="IR30" s="42"/>
      <c r="IS30" s="42"/>
      <c r="IT30" s="42"/>
      <c r="IU30" s="42"/>
      <c r="IV30" s="42"/>
    </row>
    <row r="31" spans="1:256" s="57" customFormat="1" ht="29.25" customHeight="1">
      <c r="A31" s="26" t="s">
        <v>49</v>
      </c>
      <c r="B31" s="26"/>
      <c r="C31" s="68" t="s">
        <v>50</v>
      </c>
      <c r="D31" s="69">
        <f t="shared" ref="D31:Q31" si="6">SUM(D32:D37)</f>
        <v>320864</v>
      </c>
      <c r="E31" s="69">
        <f t="shared" si="6"/>
        <v>320864</v>
      </c>
      <c r="F31" s="69">
        <f t="shared" si="6"/>
        <v>219764</v>
      </c>
      <c r="G31" s="69">
        <f t="shared" si="6"/>
        <v>123364</v>
      </c>
      <c r="H31" s="69">
        <f t="shared" si="6"/>
        <v>96400</v>
      </c>
      <c r="I31" s="69">
        <f t="shared" si="6"/>
        <v>93500</v>
      </c>
      <c r="J31" s="69">
        <f t="shared" si="6"/>
        <v>7600</v>
      </c>
      <c r="K31" s="69">
        <f t="shared" si="6"/>
        <v>0</v>
      </c>
      <c r="L31" s="69">
        <f t="shared" si="6"/>
        <v>0</v>
      </c>
      <c r="M31" s="69">
        <f t="shared" si="6"/>
        <v>0</v>
      </c>
      <c r="N31" s="69">
        <f t="shared" si="6"/>
        <v>0</v>
      </c>
      <c r="O31" s="69">
        <f t="shared" si="6"/>
        <v>0</v>
      </c>
      <c r="P31" s="69">
        <f t="shared" si="6"/>
        <v>0</v>
      </c>
      <c r="Q31" s="69">
        <f t="shared" si="6"/>
        <v>0</v>
      </c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  <c r="IU31" s="42"/>
      <c r="IV31" s="42"/>
    </row>
    <row r="32" spans="1:256" s="57" customFormat="1" ht="17.100000000000001" customHeight="1">
      <c r="A32" s="26"/>
      <c r="B32" s="26" t="s">
        <v>206</v>
      </c>
      <c r="C32" s="68" t="s">
        <v>207</v>
      </c>
      <c r="D32" s="69">
        <f t="shared" ref="D32:D37" si="7">SUM(E32,N32)</f>
        <v>60000</v>
      </c>
      <c r="E32" s="69">
        <f t="shared" ref="E32:E37" si="8">SUM(F32,I32,J32,K32,L32,M32)</f>
        <v>60000</v>
      </c>
      <c r="F32" s="69">
        <f t="shared" ref="F32:F37" si="9">SUM(G32:H32)</f>
        <v>60000</v>
      </c>
      <c r="G32" s="69"/>
      <c r="H32" s="69">
        <v>60000</v>
      </c>
      <c r="I32" s="69"/>
      <c r="J32" s="69"/>
      <c r="K32" s="69"/>
      <c r="L32" s="69"/>
      <c r="M32" s="69"/>
      <c r="N32" s="69">
        <f t="shared" ref="N32:N37" si="10">SUM(O32,Q32)</f>
        <v>0</v>
      </c>
      <c r="O32" s="69"/>
      <c r="P32" s="69"/>
      <c r="Q32" s="69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  <c r="IU32" s="42"/>
      <c r="IV32" s="42"/>
    </row>
    <row r="33" spans="1:256" s="57" customFormat="1" ht="15" customHeight="1">
      <c r="A33" s="26"/>
      <c r="B33" s="26" t="s">
        <v>51</v>
      </c>
      <c r="C33" s="68" t="s">
        <v>52</v>
      </c>
      <c r="D33" s="69">
        <f t="shared" si="7"/>
        <v>95000</v>
      </c>
      <c r="E33" s="69">
        <f t="shared" si="8"/>
        <v>95000</v>
      </c>
      <c r="F33" s="69">
        <f t="shared" si="9"/>
        <v>6500</v>
      </c>
      <c r="G33" s="69"/>
      <c r="H33" s="69">
        <v>6500</v>
      </c>
      <c r="I33" s="69">
        <v>88500</v>
      </c>
      <c r="J33" s="69"/>
      <c r="K33" s="69"/>
      <c r="L33" s="69"/>
      <c r="M33" s="69"/>
      <c r="N33" s="69">
        <f t="shared" si="10"/>
        <v>0</v>
      </c>
      <c r="O33" s="69"/>
      <c r="P33" s="69"/>
      <c r="Q33" s="69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  <c r="IO33" s="42"/>
      <c r="IP33" s="42"/>
      <c r="IQ33" s="42"/>
      <c r="IR33" s="42"/>
      <c r="IS33" s="42"/>
      <c r="IT33" s="42"/>
      <c r="IU33" s="42"/>
      <c r="IV33" s="42"/>
    </row>
    <row r="34" spans="1:256" s="57" customFormat="1" ht="15" customHeight="1">
      <c r="A34" s="26"/>
      <c r="B34" s="26" t="s">
        <v>208</v>
      </c>
      <c r="C34" s="68" t="s">
        <v>209</v>
      </c>
      <c r="D34" s="69">
        <f t="shared" si="7"/>
        <v>1000</v>
      </c>
      <c r="E34" s="69">
        <f t="shared" si="8"/>
        <v>1000</v>
      </c>
      <c r="F34" s="69">
        <f t="shared" si="9"/>
        <v>1000</v>
      </c>
      <c r="G34" s="69"/>
      <c r="H34" s="69">
        <v>1000</v>
      </c>
      <c r="I34" s="69"/>
      <c r="J34" s="69"/>
      <c r="K34" s="69"/>
      <c r="L34" s="69"/>
      <c r="M34" s="69"/>
      <c r="N34" s="69">
        <f t="shared" si="10"/>
        <v>0</v>
      </c>
      <c r="O34" s="69"/>
      <c r="P34" s="69"/>
      <c r="Q34" s="69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  <c r="IL34" s="42"/>
      <c r="IM34" s="42"/>
      <c r="IN34" s="42"/>
      <c r="IO34" s="42"/>
      <c r="IP34" s="42"/>
      <c r="IQ34" s="42"/>
      <c r="IR34" s="42"/>
      <c r="IS34" s="42"/>
      <c r="IT34" s="42"/>
      <c r="IU34" s="42"/>
      <c r="IV34" s="42"/>
    </row>
    <row r="35" spans="1:256" s="57" customFormat="1" ht="15" customHeight="1">
      <c r="A35" s="26"/>
      <c r="B35" s="26" t="s">
        <v>53</v>
      </c>
      <c r="C35" s="68" t="s">
        <v>54</v>
      </c>
      <c r="D35" s="69">
        <f t="shared" si="7"/>
        <v>158864</v>
      </c>
      <c r="E35" s="69">
        <f t="shared" si="8"/>
        <v>158864</v>
      </c>
      <c r="F35" s="69">
        <f t="shared" si="9"/>
        <v>151264</v>
      </c>
      <c r="G35" s="69">
        <v>123364</v>
      </c>
      <c r="H35" s="69">
        <v>27900</v>
      </c>
      <c r="I35" s="69"/>
      <c r="J35" s="69">
        <v>7600</v>
      </c>
      <c r="K35" s="69"/>
      <c r="L35" s="69"/>
      <c r="M35" s="69"/>
      <c r="N35" s="69">
        <f t="shared" si="10"/>
        <v>0</v>
      </c>
      <c r="O35" s="69"/>
      <c r="P35" s="69"/>
      <c r="Q35" s="69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2"/>
      <c r="IS35" s="42"/>
      <c r="IT35" s="42"/>
      <c r="IU35" s="42"/>
      <c r="IV35" s="42"/>
    </row>
    <row r="36" spans="1:256" s="57" customFormat="1" ht="15" customHeight="1">
      <c r="A36" s="26"/>
      <c r="B36" s="26" t="s">
        <v>210</v>
      </c>
      <c r="C36" s="68" t="s">
        <v>211</v>
      </c>
      <c r="D36" s="69">
        <f t="shared" si="7"/>
        <v>1000</v>
      </c>
      <c r="E36" s="69">
        <f t="shared" si="8"/>
        <v>1000</v>
      </c>
      <c r="F36" s="69">
        <f t="shared" si="9"/>
        <v>1000</v>
      </c>
      <c r="G36" s="69"/>
      <c r="H36" s="69">
        <v>1000</v>
      </c>
      <c r="I36" s="69"/>
      <c r="J36" s="69"/>
      <c r="K36" s="69"/>
      <c r="L36" s="69"/>
      <c r="M36" s="69"/>
      <c r="N36" s="69">
        <f t="shared" si="10"/>
        <v>0</v>
      </c>
      <c r="O36" s="69"/>
      <c r="P36" s="69"/>
      <c r="Q36" s="69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  <c r="IS36" s="42"/>
      <c r="IT36" s="42"/>
      <c r="IU36" s="42"/>
      <c r="IV36" s="42"/>
    </row>
    <row r="37" spans="1:256" s="57" customFormat="1" ht="15" customHeight="1">
      <c r="A37" s="26"/>
      <c r="B37" s="26" t="s">
        <v>212</v>
      </c>
      <c r="C37" s="68" t="s">
        <v>44</v>
      </c>
      <c r="D37" s="69">
        <f t="shared" si="7"/>
        <v>5000</v>
      </c>
      <c r="E37" s="69">
        <f t="shared" si="8"/>
        <v>5000</v>
      </c>
      <c r="F37" s="69">
        <f t="shared" si="9"/>
        <v>0</v>
      </c>
      <c r="G37" s="69"/>
      <c r="H37" s="69"/>
      <c r="I37" s="69">
        <v>5000</v>
      </c>
      <c r="J37" s="69"/>
      <c r="K37" s="69"/>
      <c r="L37" s="69"/>
      <c r="M37" s="69"/>
      <c r="N37" s="69">
        <f t="shared" si="10"/>
        <v>0</v>
      </c>
      <c r="O37" s="69"/>
      <c r="P37" s="69"/>
      <c r="Q37" s="69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2"/>
      <c r="IS37" s="42"/>
      <c r="IT37" s="42"/>
      <c r="IU37" s="42"/>
      <c r="IV37" s="42"/>
    </row>
    <row r="38" spans="1:256" s="57" customFormat="1" ht="15.75" customHeight="1">
      <c r="A38" s="26" t="s">
        <v>213</v>
      </c>
      <c r="B38" s="26"/>
      <c r="C38" s="68" t="s">
        <v>214</v>
      </c>
      <c r="D38" s="69">
        <f t="shared" ref="D38:Q38" si="11">SUM(D39)</f>
        <v>476726</v>
      </c>
      <c r="E38" s="69">
        <f t="shared" si="11"/>
        <v>476726</v>
      </c>
      <c r="F38" s="69">
        <f t="shared" si="11"/>
        <v>0</v>
      </c>
      <c r="G38" s="69">
        <f t="shared" si="11"/>
        <v>0</v>
      </c>
      <c r="H38" s="69">
        <f t="shared" si="11"/>
        <v>0</v>
      </c>
      <c r="I38" s="69">
        <f t="shared" si="11"/>
        <v>0</v>
      </c>
      <c r="J38" s="69">
        <f t="shared" si="11"/>
        <v>0</v>
      </c>
      <c r="K38" s="69">
        <f t="shared" si="11"/>
        <v>0</v>
      </c>
      <c r="L38" s="69">
        <f t="shared" si="11"/>
        <v>0</v>
      </c>
      <c r="M38" s="69">
        <f t="shared" si="11"/>
        <v>476726</v>
      </c>
      <c r="N38" s="69">
        <f t="shared" si="11"/>
        <v>0</v>
      </c>
      <c r="O38" s="69">
        <f t="shared" si="11"/>
        <v>0</v>
      </c>
      <c r="P38" s="69">
        <f t="shared" si="11"/>
        <v>0</v>
      </c>
      <c r="Q38" s="69">
        <f t="shared" si="11"/>
        <v>0</v>
      </c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  <c r="IO38" s="42"/>
      <c r="IP38" s="42"/>
      <c r="IQ38" s="42"/>
      <c r="IR38" s="42"/>
      <c r="IS38" s="42"/>
      <c r="IT38" s="42"/>
      <c r="IU38" s="42"/>
      <c r="IV38" s="42"/>
    </row>
    <row r="39" spans="1:256" s="57" customFormat="1" ht="45" customHeight="1">
      <c r="A39" s="26"/>
      <c r="B39" s="26" t="s">
        <v>215</v>
      </c>
      <c r="C39" s="68" t="s">
        <v>216</v>
      </c>
      <c r="D39" s="69">
        <f>SUM(E39,N39)</f>
        <v>476726</v>
      </c>
      <c r="E39" s="69">
        <f>SUM(F39,I39,J39,K39,L39,M39)</f>
        <v>476726</v>
      </c>
      <c r="F39" s="69">
        <f>SUM(G39:H39)</f>
        <v>0</v>
      </c>
      <c r="G39" s="69"/>
      <c r="H39" s="69"/>
      <c r="I39" s="69"/>
      <c r="J39" s="69"/>
      <c r="K39" s="69"/>
      <c r="L39" s="69"/>
      <c r="M39" s="69">
        <v>476726</v>
      </c>
      <c r="N39" s="69">
        <f>SUM(O39,Q39)</f>
        <v>0</v>
      </c>
      <c r="O39" s="69"/>
      <c r="P39" s="69"/>
      <c r="Q39" s="69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  <c r="IL39" s="42"/>
      <c r="IM39" s="42"/>
      <c r="IN39" s="42"/>
      <c r="IO39" s="42"/>
      <c r="IP39" s="42"/>
      <c r="IQ39" s="42"/>
      <c r="IR39" s="42"/>
      <c r="IS39" s="42"/>
      <c r="IT39" s="42"/>
      <c r="IU39" s="42"/>
      <c r="IV39" s="42"/>
    </row>
    <row r="40" spans="1:256" s="57" customFormat="1" ht="15.75" customHeight="1">
      <c r="A40" s="26" t="s">
        <v>99</v>
      </c>
      <c r="B40" s="26"/>
      <c r="C40" s="68" t="s">
        <v>100</v>
      </c>
      <c r="D40" s="69">
        <f t="shared" ref="D40:Q40" si="12">SUM(D41:D43)</f>
        <v>486829</v>
      </c>
      <c r="E40" s="69">
        <f t="shared" si="12"/>
        <v>486829</v>
      </c>
      <c r="F40" s="69">
        <f t="shared" si="12"/>
        <v>486829</v>
      </c>
      <c r="G40" s="69">
        <f t="shared" si="12"/>
        <v>0</v>
      </c>
      <c r="H40" s="69">
        <f t="shared" si="12"/>
        <v>486829</v>
      </c>
      <c r="I40" s="69">
        <f t="shared" si="12"/>
        <v>0</v>
      </c>
      <c r="J40" s="69">
        <f t="shared" si="12"/>
        <v>0</v>
      </c>
      <c r="K40" s="69">
        <f t="shared" si="12"/>
        <v>0</v>
      </c>
      <c r="L40" s="69">
        <f t="shared" si="12"/>
        <v>0</v>
      </c>
      <c r="M40" s="69">
        <f t="shared" si="12"/>
        <v>0</v>
      </c>
      <c r="N40" s="69">
        <f t="shared" si="12"/>
        <v>0</v>
      </c>
      <c r="O40" s="69">
        <f t="shared" si="12"/>
        <v>0</v>
      </c>
      <c r="P40" s="69">
        <f t="shared" si="12"/>
        <v>0</v>
      </c>
      <c r="Q40" s="69">
        <f t="shared" si="12"/>
        <v>0</v>
      </c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  <c r="IL40" s="42"/>
      <c r="IM40" s="42"/>
      <c r="IN40" s="42"/>
      <c r="IO40" s="42"/>
      <c r="IP40" s="42"/>
      <c r="IQ40" s="42"/>
      <c r="IR40" s="42"/>
      <c r="IS40" s="42"/>
      <c r="IT40" s="42"/>
      <c r="IU40" s="42"/>
      <c r="IV40" s="42"/>
    </row>
    <row r="41" spans="1:256" s="57" customFormat="1" ht="15.75" customHeight="1">
      <c r="A41" s="26"/>
      <c r="B41" s="26" t="s">
        <v>217</v>
      </c>
      <c r="C41" s="68" t="s">
        <v>218</v>
      </c>
      <c r="D41" s="69">
        <f>SUM(E41,N41)</f>
        <v>399044</v>
      </c>
      <c r="E41" s="69">
        <f>SUM(F41,I41,J41,K41,L41,M41)</f>
        <v>399044</v>
      </c>
      <c r="F41" s="69">
        <f>SUM(G41:H41)</f>
        <v>399044</v>
      </c>
      <c r="G41" s="69"/>
      <c r="H41" s="69">
        <v>399044</v>
      </c>
      <c r="I41" s="69"/>
      <c r="J41" s="69"/>
      <c r="K41" s="69"/>
      <c r="L41" s="69"/>
      <c r="M41" s="69"/>
      <c r="N41" s="69">
        <f>SUM(O41,Q41)</f>
        <v>0</v>
      </c>
      <c r="O41" s="69"/>
      <c r="P41" s="69"/>
      <c r="Q41" s="69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  <c r="IL41" s="42"/>
      <c r="IM41" s="42"/>
      <c r="IN41" s="42"/>
      <c r="IO41" s="42"/>
      <c r="IP41" s="42"/>
      <c r="IQ41" s="42"/>
      <c r="IR41" s="42"/>
      <c r="IS41" s="42"/>
      <c r="IT41" s="42"/>
      <c r="IU41" s="42"/>
      <c r="IV41" s="42"/>
    </row>
    <row r="42" spans="1:256" s="57" customFormat="1" ht="15" customHeight="1">
      <c r="A42" s="26"/>
      <c r="B42" s="26" t="s">
        <v>219</v>
      </c>
      <c r="C42" s="68" t="s">
        <v>220</v>
      </c>
      <c r="D42" s="69">
        <f>SUM(E42,N42)</f>
        <v>83920</v>
      </c>
      <c r="E42" s="69">
        <f>SUM(F42,I42,J42,K42,L42,M42)</f>
        <v>83920</v>
      </c>
      <c r="F42" s="69">
        <f>SUM(G42:H42)</f>
        <v>83920</v>
      </c>
      <c r="G42" s="69"/>
      <c r="H42" s="69">
        <v>83920</v>
      </c>
      <c r="I42" s="69"/>
      <c r="J42" s="69"/>
      <c r="K42" s="69"/>
      <c r="L42" s="69"/>
      <c r="M42" s="69"/>
      <c r="N42" s="69">
        <f>SUM(O42,Q42)</f>
        <v>0</v>
      </c>
      <c r="O42" s="69"/>
      <c r="P42" s="69"/>
      <c r="Q42" s="69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  <c r="IL42" s="42"/>
      <c r="IM42" s="42"/>
      <c r="IN42" s="42"/>
      <c r="IO42" s="42"/>
      <c r="IP42" s="42"/>
      <c r="IQ42" s="42"/>
      <c r="IR42" s="42"/>
      <c r="IS42" s="42"/>
      <c r="IT42" s="42"/>
      <c r="IU42" s="42"/>
      <c r="IV42" s="42"/>
    </row>
    <row r="43" spans="1:256" s="57" customFormat="1" ht="32.1" customHeight="1">
      <c r="A43" s="26"/>
      <c r="B43" s="26" t="s">
        <v>221</v>
      </c>
      <c r="C43" s="68" t="s">
        <v>222</v>
      </c>
      <c r="D43" s="69">
        <f>SUM(E43,N43)</f>
        <v>3865</v>
      </c>
      <c r="E43" s="69">
        <f>SUM(F43,I43,J43,K43,L43,M43)</f>
        <v>3865</v>
      </c>
      <c r="F43" s="69">
        <f>SUM(G43:H43)</f>
        <v>3865</v>
      </c>
      <c r="G43" s="69"/>
      <c r="H43" s="69">
        <v>3865</v>
      </c>
      <c r="I43" s="69"/>
      <c r="J43" s="69"/>
      <c r="K43" s="69"/>
      <c r="L43" s="69"/>
      <c r="M43" s="69"/>
      <c r="N43" s="69">
        <f>SUM(O43,Q43)</f>
        <v>0</v>
      </c>
      <c r="O43" s="69"/>
      <c r="P43" s="69"/>
      <c r="Q43" s="69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  <c r="IL43" s="42"/>
      <c r="IM43" s="42"/>
      <c r="IN43" s="42"/>
      <c r="IO43" s="42"/>
      <c r="IP43" s="42"/>
      <c r="IQ43" s="42"/>
      <c r="IR43" s="42"/>
      <c r="IS43" s="42"/>
      <c r="IT43" s="42"/>
      <c r="IU43" s="42"/>
      <c r="IV43" s="42"/>
    </row>
    <row r="44" spans="1:256" s="57" customFormat="1" ht="15.75" customHeight="1">
      <c r="A44" s="26" t="s">
        <v>105</v>
      </c>
      <c r="B44" s="26"/>
      <c r="C44" s="68" t="s">
        <v>223</v>
      </c>
      <c r="D44" s="69">
        <f t="shared" ref="D44:Q44" si="13">SUM(D45:D51)</f>
        <v>4487678</v>
      </c>
      <c r="E44" s="69">
        <f t="shared" si="13"/>
        <v>4487678</v>
      </c>
      <c r="F44" s="69">
        <f t="shared" si="13"/>
        <v>4011450</v>
      </c>
      <c r="G44" s="69">
        <f t="shared" si="13"/>
        <v>3281392</v>
      </c>
      <c r="H44" s="69">
        <f t="shared" si="13"/>
        <v>730058</v>
      </c>
      <c r="I44" s="69">
        <f t="shared" si="13"/>
        <v>250000</v>
      </c>
      <c r="J44" s="69">
        <f t="shared" si="13"/>
        <v>226228</v>
      </c>
      <c r="K44" s="69">
        <f t="shared" si="13"/>
        <v>0</v>
      </c>
      <c r="L44" s="69">
        <f t="shared" si="13"/>
        <v>0</v>
      </c>
      <c r="M44" s="69">
        <f t="shared" si="13"/>
        <v>0</v>
      </c>
      <c r="N44" s="69">
        <f t="shared" si="13"/>
        <v>0</v>
      </c>
      <c r="O44" s="69">
        <f t="shared" si="13"/>
        <v>0</v>
      </c>
      <c r="P44" s="69">
        <f t="shared" si="13"/>
        <v>0</v>
      </c>
      <c r="Q44" s="69">
        <f t="shared" si="13"/>
        <v>0</v>
      </c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  <c r="IL44" s="42"/>
      <c r="IM44" s="42"/>
      <c r="IN44" s="42"/>
      <c r="IO44" s="42"/>
      <c r="IP44" s="42"/>
      <c r="IQ44" s="42"/>
      <c r="IR44" s="42"/>
      <c r="IS44" s="42"/>
      <c r="IT44" s="42"/>
      <c r="IU44" s="42"/>
      <c r="IV44" s="42"/>
    </row>
    <row r="45" spans="1:256" s="57" customFormat="1" ht="15.75" customHeight="1">
      <c r="A45" s="26"/>
      <c r="B45" s="26" t="s">
        <v>107</v>
      </c>
      <c r="C45" s="68" t="s">
        <v>224</v>
      </c>
      <c r="D45" s="69">
        <f t="shared" ref="D45:D51" si="14">SUM(E45,N45)</f>
        <v>3081993</v>
      </c>
      <c r="E45" s="69">
        <f t="shared" ref="E45:E51" si="15">SUM(F45,I45,J45,K45,L45,M45)</f>
        <v>3081993</v>
      </c>
      <c r="F45" s="69">
        <f t="shared" ref="F45:F51" si="16">SUM(G45:H45)</f>
        <v>2916798</v>
      </c>
      <c r="G45" s="69">
        <v>2459430</v>
      </c>
      <c r="H45" s="69">
        <v>457368</v>
      </c>
      <c r="I45" s="69"/>
      <c r="J45" s="69">
        <v>165195</v>
      </c>
      <c r="K45" s="69"/>
      <c r="L45" s="69"/>
      <c r="M45" s="69"/>
      <c r="N45" s="69">
        <f t="shared" ref="N45:N51" si="17">SUM(O45,Q45)</f>
        <v>0</v>
      </c>
      <c r="O45" s="69"/>
      <c r="P45" s="69"/>
      <c r="Q45" s="69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  <c r="IL45" s="42"/>
      <c r="IM45" s="42"/>
      <c r="IN45" s="42"/>
      <c r="IO45" s="42"/>
      <c r="IP45" s="42"/>
      <c r="IQ45" s="42"/>
      <c r="IR45" s="42"/>
      <c r="IS45" s="42"/>
      <c r="IT45" s="42"/>
      <c r="IU45" s="42"/>
      <c r="IV45" s="42"/>
    </row>
    <row r="46" spans="1:256" s="57" customFormat="1" ht="30" customHeight="1">
      <c r="A46" s="26"/>
      <c r="B46" s="26" t="s">
        <v>109</v>
      </c>
      <c r="C46" s="68" t="s">
        <v>110</v>
      </c>
      <c r="D46" s="69">
        <f t="shared" si="14"/>
        <v>266424</v>
      </c>
      <c r="E46" s="69">
        <f t="shared" si="15"/>
        <v>266424</v>
      </c>
      <c r="F46" s="69">
        <f t="shared" si="16"/>
        <v>248582</v>
      </c>
      <c r="G46" s="69">
        <v>229069</v>
      </c>
      <c r="H46" s="69">
        <v>19513</v>
      </c>
      <c r="I46" s="69"/>
      <c r="J46" s="69">
        <v>17842</v>
      </c>
      <c r="K46" s="69"/>
      <c r="L46" s="69"/>
      <c r="M46" s="69"/>
      <c r="N46" s="69">
        <f t="shared" si="17"/>
        <v>0</v>
      </c>
      <c r="O46" s="69"/>
      <c r="P46" s="69"/>
      <c r="Q46" s="69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  <c r="IL46" s="42"/>
      <c r="IM46" s="42"/>
      <c r="IN46" s="42"/>
      <c r="IO46" s="42"/>
      <c r="IP46" s="42"/>
      <c r="IQ46" s="42"/>
      <c r="IR46" s="42"/>
      <c r="IS46" s="42"/>
      <c r="IT46" s="42"/>
      <c r="IU46" s="42"/>
      <c r="IV46" s="42"/>
    </row>
    <row r="47" spans="1:256" s="57" customFormat="1" ht="15" customHeight="1">
      <c r="A47" s="26"/>
      <c r="B47" s="26" t="s">
        <v>113</v>
      </c>
      <c r="C47" s="68" t="s">
        <v>114</v>
      </c>
      <c r="D47" s="69">
        <f t="shared" si="14"/>
        <v>250000</v>
      </c>
      <c r="E47" s="69">
        <f t="shared" si="15"/>
        <v>250000</v>
      </c>
      <c r="F47" s="69">
        <f t="shared" si="16"/>
        <v>0</v>
      </c>
      <c r="G47" s="69"/>
      <c r="H47" s="69"/>
      <c r="I47" s="69">
        <v>250000</v>
      </c>
      <c r="J47" s="69"/>
      <c r="K47" s="69"/>
      <c r="L47" s="69"/>
      <c r="M47" s="69"/>
      <c r="N47" s="69">
        <f t="shared" si="17"/>
        <v>0</v>
      </c>
      <c r="O47" s="69"/>
      <c r="P47" s="69"/>
      <c r="Q47" s="69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  <c r="IL47" s="42"/>
      <c r="IM47" s="42"/>
      <c r="IN47" s="42"/>
      <c r="IO47" s="42"/>
      <c r="IP47" s="42"/>
      <c r="IQ47" s="42"/>
      <c r="IR47" s="42"/>
      <c r="IS47" s="42"/>
      <c r="IT47" s="42"/>
      <c r="IU47" s="42"/>
      <c r="IV47" s="42"/>
    </row>
    <row r="48" spans="1:256" s="57" customFormat="1" ht="15" customHeight="1">
      <c r="A48" s="26"/>
      <c r="B48" s="26" t="s">
        <v>225</v>
      </c>
      <c r="C48" s="68" t="s">
        <v>226</v>
      </c>
      <c r="D48" s="69">
        <f t="shared" si="14"/>
        <v>605494</v>
      </c>
      <c r="E48" s="69">
        <f t="shared" si="15"/>
        <v>605494</v>
      </c>
      <c r="F48" s="69">
        <f t="shared" si="16"/>
        <v>569103</v>
      </c>
      <c r="G48" s="69">
        <v>496444</v>
      </c>
      <c r="H48" s="69">
        <v>72659</v>
      </c>
      <c r="I48" s="69"/>
      <c r="J48" s="69">
        <v>36391</v>
      </c>
      <c r="K48" s="69"/>
      <c r="L48" s="69"/>
      <c r="M48" s="69"/>
      <c r="N48" s="69">
        <f t="shared" si="17"/>
        <v>0</v>
      </c>
      <c r="O48" s="69"/>
      <c r="P48" s="69"/>
      <c r="Q48" s="69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  <c r="IL48" s="42"/>
      <c r="IM48" s="42"/>
      <c r="IN48" s="42"/>
      <c r="IO48" s="42"/>
      <c r="IP48" s="42"/>
      <c r="IQ48" s="42"/>
      <c r="IR48" s="42"/>
      <c r="IS48" s="42"/>
      <c r="IT48" s="42"/>
      <c r="IU48" s="42"/>
      <c r="IV48" s="42"/>
    </row>
    <row r="49" spans="1:256" s="57" customFormat="1" ht="15" customHeight="1">
      <c r="A49" s="26"/>
      <c r="B49" s="26" t="s">
        <v>227</v>
      </c>
      <c r="C49" s="68" t="s">
        <v>228</v>
      </c>
      <c r="D49" s="69">
        <f t="shared" si="14"/>
        <v>255917</v>
      </c>
      <c r="E49" s="69">
        <f t="shared" si="15"/>
        <v>255917</v>
      </c>
      <c r="F49" s="69">
        <f t="shared" si="16"/>
        <v>251917</v>
      </c>
      <c r="G49" s="69">
        <v>94449</v>
      </c>
      <c r="H49" s="69">
        <v>157468</v>
      </c>
      <c r="I49" s="69"/>
      <c r="J49" s="69">
        <v>4000</v>
      </c>
      <c r="K49" s="69"/>
      <c r="L49" s="69"/>
      <c r="M49" s="69"/>
      <c r="N49" s="69">
        <f t="shared" si="17"/>
        <v>0</v>
      </c>
      <c r="O49" s="69"/>
      <c r="P49" s="69"/>
      <c r="Q49" s="69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  <c r="IL49" s="42"/>
      <c r="IM49" s="42"/>
      <c r="IN49" s="42"/>
      <c r="IO49" s="42"/>
      <c r="IP49" s="42"/>
      <c r="IQ49" s="42"/>
      <c r="IR49" s="42"/>
      <c r="IS49" s="42"/>
      <c r="IT49" s="42"/>
      <c r="IU49" s="42"/>
      <c r="IV49" s="42"/>
    </row>
    <row r="50" spans="1:256" s="57" customFormat="1" ht="29.85" customHeight="1">
      <c r="A50" s="26"/>
      <c r="B50" s="26" t="s">
        <v>229</v>
      </c>
      <c r="C50" s="68" t="s">
        <v>230</v>
      </c>
      <c r="D50" s="69">
        <f t="shared" si="14"/>
        <v>17550</v>
      </c>
      <c r="E50" s="69">
        <f t="shared" si="15"/>
        <v>17550</v>
      </c>
      <c r="F50" s="69">
        <f t="shared" si="16"/>
        <v>17550</v>
      </c>
      <c r="G50" s="69"/>
      <c r="H50" s="69">
        <v>17550</v>
      </c>
      <c r="I50" s="69"/>
      <c r="J50" s="69"/>
      <c r="K50" s="69"/>
      <c r="L50" s="69"/>
      <c r="M50" s="69"/>
      <c r="N50" s="69">
        <f t="shared" si="17"/>
        <v>0</v>
      </c>
      <c r="O50" s="69"/>
      <c r="P50" s="69"/>
      <c r="Q50" s="69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  <c r="IL50" s="42"/>
      <c r="IM50" s="42"/>
      <c r="IN50" s="42"/>
      <c r="IO50" s="42"/>
      <c r="IP50" s="42"/>
      <c r="IQ50" s="42"/>
      <c r="IR50" s="42"/>
      <c r="IS50" s="42"/>
      <c r="IT50" s="42"/>
      <c r="IU50" s="42"/>
      <c r="IV50" s="42"/>
    </row>
    <row r="51" spans="1:256" s="57" customFormat="1" ht="15" customHeight="1">
      <c r="A51" s="26"/>
      <c r="B51" s="26" t="s">
        <v>231</v>
      </c>
      <c r="C51" s="68" t="s">
        <v>44</v>
      </c>
      <c r="D51" s="69">
        <f t="shared" si="14"/>
        <v>10300</v>
      </c>
      <c r="E51" s="69">
        <f t="shared" si="15"/>
        <v>10300</v>
      </c>
      <c r="F51" s="69">
        <f t="shared" si="16"/>
        <v>7500</v>
      </c>
      <c r="G51" s="69">
        <v>2000</v>
      </c>
      <c r="H51" s="69">
        <v>5500</v>
      </c>
      <c r="I51" s="69"/>
      <c r="J51" s="69">
        <v>2800</v>
      </c>
      <c r="K51" s="69"/>
      <c r="L51" s="69"/>
      <c r="M51" s="69"/>
      <c r="N51" s="69">
        <f t="shared" si="17"/>
        <v>0</v>
      </c>
      <c r="O51" s="69"/>
      <c r="P51" s="69"/>
      <c r="Q51" s="69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  <c r="IL51" s="42"/>
      <c r="IM51" s="42"/>
      <c r="IN51" s="42"/>
      <c r="IO51" s="42"/>
      <c r="IP51" s="42"/>
      <c r="IQ51" s="42"/>
      <c r="IR51" s="42"/>
      <c r="IS51" s="42"/>
      <c r="IT51" s="42"/>
      <c r="IU51" s="42"/>
      <c r="IV51" s="42"/>
    </row>
    <row r="52" spans="1:256" s="57" customFormat="1" ht="15.75" customHeight="1">
      <c r="A52" s="26" t="s">
        <v>232</v>
      </c>
      <c r="B52" s="26"/>
      <c r="C52" s="68" t="s">
        <v>233</v>
      </c>
      <c r="D52" s="69">
        <f t="shared" ref="D52:Q52" si="18">SUM(D53:D55)</f>
        <v>79000</v>
      </c>
      <c r="E52" s="69">
        <f t="shared" si="18"/>
        <v>79000</v>
      </c>
      <c r="F52" s="69">
        <f t="shared" si="18"/>
        <v>78000</v>
      </c>
      <c r="G52" s="69">
        <f t="shared" si="18"/>
        <v>24715</v>
      </c>
      <c r="H52" s="69">
        <f t="shared" si="18"/>
        <v>53285</v>
      </c>
      <c r="I52" s="69">
        <f t="shared" si="18"/>
        <v>0</v>
      </c>
      <c r="J52" s="69">
        <f t="shared" si="18"/>
        <v>1000</v>
      </c>
      <c r="K52" s="69">
        <f t="shared" si="18"/>
        <v>0</v>
      </c>
      <c r="L52" s="69">
        <f t="shared" si="18"/>
        <v>0</v>
      </c>
      <c r="M52" s="69">
        <f t="shared" si="18"/>
        <v>0</v>
      </c>
      <c r="N52" s="69">
        <f t="shared" si="18"/>
        <v>0</v>
      </c>
      <c r="O52" s="69">
        <f t="shared" si="18"/>
        <v>0</v>
      </c>
      <c r="P52" s="69">
        <f t="shared" si="18"/>
        <v>0</v>
      </c>
      <c r="Q52" s="69">
        <f t="shared" si="18"/>
        <v>0</v>
      </c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  <c r="IL52" s="42"/>
      <c r="IM52" s="42"/>
      <c r="IN52" s="42"/>
      <c r="IO52" s="42"/>
      <c r="IP52" s="42"/>
      <c r="IQ52" s="42"/>
      <c r="IR52" s="42"/>
      <c r="IS52" s="42"/>
      <c r="IT52" s="42"/>
      <c r="IU52" s="42"/>
      <c r="IV52" s="42"/>
    </row>
    <row r="53" spans="1:256" s="57" customFormat="1" ht="15" customHeight="1">
      <c r="A53" s="26"/>
      <c r="B53" s="26" t="s">
        <v>234</v>
      </c>
      <c r="C53" s="68" t="s">
        <v>235</v>
      </c>
      <c r="D53" s="69">
        <f>SUM(E53,N53)</f>
        <v>3500</v>
      </c>
      <c r="E53" s="69">
        <f>SUM(F53,I53,J53,K53,L53,M53)</f>
        <v>3500</v>
      </c>
      <c r="F53" s="69">
        <f>SUM(G53:H53)</f>
        <v>3500</v>
      </c>
      <c r="G53" s="69"/>
      <c r="H53" s="69">
        <v>3500</v>
      </c>
      <c r="I53" s="69"/>
      <c r="J53" s="69"/>
      <c r="K53" s="69"/>
      <c r="L53" s="69"/>
      <c r="M53" s="69"/>
      <c r="N53" s="69">
        <f>SUM(O53,Q53)</f>
        <v>0</v>
      </c>
      <c r="O53" s="69"/>
      <c r="P53" s="69"/>
      <c r="Q53" s="69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  <c r="IL53" s="42"/>
      <c r="IM53" s="42"/>
      <c r="IN53" s="42"/>
      <c r="IO53" s="42"/>
      <c r="IP53" s="42"/>
      <c r="IQ53" s="42"/>
      <c r="IR53" s="42"/>
      <c r="IS53" s="42"/>
      <c r="IT53" s="42"/>
      <c r="IU53" s="42"/>
      <c r="IV53" s="42"/>
    </row>
    <row r="54" spans="1:256" s="57" customFormat="1" ht="15" customHeight="1">
      <c r="A54" s="26"/>
      <c r="B54" s="26" t="s">
        <v>236</v>
      </c>
      <c r="C54" s="68" t="s">
        <v>237</v>
      </c>
      <c r="D54" s="69">
        <f>SUM(E54,N54)</f>
        <v>75000</v>
      </c>
      <c r="E54" s="69">
        <f>SUM(F54,I54,J54,K54,L54,M54)</f>
        <v>75000</v>
      </c>
      <c r="F54" s="69">
        <f>SUM(G54:H54)</f>
        <v>74000</v>
      </c>
      <c r="G54" s="69">
        <v>24715</v>
      </c>
      <c r="H54" s="69">
        <v>49285</v>
      </c>
      <c r="I54" s="69"/>
      <c r="J54" s="69">
        <v>1000</v>
      </c>
      <c r="K54" s="69"/>
      <c r="L54" s="69"/>
      <c r="M54" s="69"/>
      <c r="N54" s="69">
        <f>SUM(O54,Q54)</f>
        <v>0</v>
      </c>
      <c r="O54" s="69"/>
      <c r="P54" s="69"/>
      <c r="Q54" s="69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  <c r="IU54" s="42"/>
      <c r="IV54" s="42"/>
    </row>
    <row r="55" spans="1:256" s="57" customFormat="1" ht="15" customHeight="1">
      <c r="A55" s="26"/>
      <c r="B55" s="26" t="s">
        <v>238</v>
      </c>
      <c r="C55" s="68" t="s">
        <v>44</v>
      </c>
      <c r="D55" s="69">
        <f>SUM(E55,N55)</f>
        <v>500</v>
      </c>
      <c r="E55" s="69">
        <f>SUM(F55,I55,J55,K55,L55,M55)</f>
        <v>500</v>
      </c>
      <c r="F55" s="69">
        <f>SUM(G55:H55)</f>
        <v>500</v>
      </c>
      <c r="G55" s="69">
        <v>0</v>
      </c>
      <c r="H55" s="69">
        <v>500</v>
      </c>
      <c r="I55" s="69"/>
      <c r="J55" s="69"/>
      <c r="K55" s="69"/>
      <c r="L55" s="69"/>
      <c r="M55" s="69"/>
      <c r="N55" s="69">
        <f>SUM(O55,Q55)</f>
        <v>0</v>
      </c>
      <c r="O55" s="69"/>
      <c r="P55" s="69"/>
      <c r="Q55" s="69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  <c r="IU55" s="42"/>
      <c r="IV55" s="42"/>
    </row>
    <row r="56" spans="1:256" s="57" customFormat="1" ht="16.5" customHeight="1">
      <c r="A56" s="26" t="s">
        <v>115</v>
      </c>
      <c r="B56" s="26"/>
      <c r="C56" s="68" t="s">
        <v>116</v>
      </c>
      <c r="D56" s="69">
        <f t="shared" ref="D56:Q56" si="19">SUM(D57:D65)</f>
        <v>1646019</v>
      </c>
      <c r="E56" s="69">
        <f t="shared" si="19"/>
        <v>1646019</v>
      </c>
      <c r="F56" s="69">
        <f t="shared" si="19"/>
        <v>455669</v>
      </c>
      <c r="G56" s="69">
        <f t="shared" si="19"/>
        <v>324953</v>
      </c>
      <c r="H56" s="69">
        <f t="shared" si="19"/>
        <v>130716</v>
      </c>
      <c r="I56" s="69">
        <f t="shared" si="19"/>
        <v>0</v>
      </c>
      <c r="J56" s="69">
        <f t="shared" si="19"/>
        <v>1190350</v>
      </c>
      <c r="K56" s="69">
        <f t="shared" si="19"/>
        <v>0</v>
      </c>
      <c r="L56" s="69">
        <f t="shared" si="19"/>
        <v>0</v>
      </c>
      <c r="M56" s="69">
        <f t="shared" si="19"/>
        <v>0</v>
      </c>
      <c r="N56" s="69">
        <f t="shared" si="19"/>
        <v>0</v>
      </c>
      <c r="O56" s="69">
        <f t="shared" si="19"/>
        <v>0</v>
      </c>
      <c r="P56" s="69">
        <f t="shared" si="19"/>
        <v>0</v>
      </c>
      <c r="Q56" s="69">
        <f t="shared" si="19"/>
        <v>0</v>
      </c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  <c r="IU56" s="42"/>
      <c r="IV56" s="42"/>
    </row>
    <row r="57" spans="1:256" s="57" customFormat="1" ht="15" customHeight="1">
      <c r="A57" s="26"/>
      <c r="B57" s="26" t="s">
        <v>239</v>
      </c>
      <c r="C57" s="68" t="s">
        <v>240</v>
      </c>
      <c r="D57" s="69">
        <f t="shared" ref="D57:D65" si="20">SUM(E57,N57)</f>
        <v>79000</v>
      </c>
      <c r="E57" s="69">
        <f t="shared" ref="E57:E65" si="21">SUM(F57,I57,J57,K57,L57,M57)</f>
        <v>79000</v>
      </c>
      <c r="F57" s="69">
        <f t="shared" ref="F57:F65" si="22">SUM(G57:H57)</f>
        <v>79000</v>
      </c>
      <c r="G57" s="69"/>
      <c r="H57" s="69">
        <v>79000</v>
      </c>
      <c r="I57" s="69"/>
      <c r="J57" s="69"/>
      <c r="K57" s="69"/>
      <c r="L57" s="69"/>
      <c r="M57" s="69"/>
      <c r="N57" s="69">
        <f t="shared" ref="N57:N65" si="23">SUM(O57,Q57)</f>
        <v>0</v>
      </c>
      <c r="O57" s="69"/>
      <c r="P57" s="69"/>
      <c r="Q57" s="69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  <c r="IU57" s="42"/>
      <c r="IV57" s="42"/>
    </row>
    <row r="58" spans="1:256" s="57" customFormat="1" ht="15" customHeight="1">
      <c r="A58" s="26"/>
      <c r="B58" s="26" t="s">
        <v>241</v>
      </c>
      <c r="C58" s="68" t="s">
        <v>242</v>
      </c>
      <c r="D58" s="69">
        <f t="shared" si="20"/>
        <v>47783</v>
      </c>
      <c r="E58" s="69">
        <f t="shared" si="21"/>
        <v>47783</v>
      </c>
      <c r="F58" s="69">
        <f t="shared" si="22"/>
        <v>35783</v>
      </c>
      <c r="G58" s="69">
        <v>32633</v>
      </c>
      <c r="H58" s="69">
        <v>3150</v>
      </c>
      <c r="I58" s="69"/>
      <c r="J58" s="69">
        <v>12000</v>
      </c>
      <c r="K58" s="69"/>
      <c r="L58" s="69"/>
      <c r="M58" s="69"/>
      <c r="N58" s="69">
        <f t="shared" si="23"/>
        <v>0</v>
      </c>
      <c r="O58" s="69"/>
      <c r="P58" s="69"/>
      <c r="Q58" s="69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  <c r="IU58" s="42"/>
      <c r="IV58" s="42"/>
    </row>
    <row r="59" spans="1:256" s="57" customFormat="1" ht="60.75" customHeight="1">
      <c r="A59" s="26"/>
      <c r="B59" s="26" t="s">
        <v>117</v>
      </c>
      <c r="C59" s="27" t="s">
        <v>118</v>
      </c>
      <c r="D59" s="69">
        <f t="shared" si="20"/>
        <v>807000</v>
      </c>
      <c r="E59" s="69">
        <f t="shared" si="21"/>
        <v>807000</v>
      </c>
      <c r="F59" s="69">
        <f t="shared" si="22"/>
        <v>58710</v>
      </c>
      <c r="G59" s="69">
        <v>58710</v>
      </c>
      <c r="H59" s="69"/>
      <c r="I59" s="69"/>
      <c r="J59" s="69">
        <v>748290</v>
      </c>
      <c r="K59" s="69"/>
      <c r="L59" s="69"/>
      <c r="M59" s="69"/>
      <c r="N59" s="69">
        <f t="shared" si="23"/>
        <v>0</v>
      </c>
      <c r="O59" s="69"/>
      <c r="P59" s="69"/>
      <c r="Q59" s="69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  <c r="IU59" s="42"/>
      <c r="IV59" s="42"/>
    </row>
    <row r="60" spans="1:256" s="57" customFormat="1" ht="90.75" customHeight="1">
      <c r="A60" s="26"/>
      <c r="B60" s="26" t="s">
        <v>121</v>
      </c>
      <c r="C60" s="27" t="s">
        <v>122</v>
      </c>
      <c r="D60" s="69">
        <f t="shared" si="20"/>
        <v>23500</v>
      </c>
      <c r="E60" s="69">
        <f t="shared" si="21"/>
        <v>23500</v>
      </c>
      <c r="F60" s="69">
        <f t="shared" si="22"/>
        <v>23500</v>
      </c>
      <c r="G60" s="69"/>
      <c r="H60" s="69">
        <v>23500</v>
      </c>
      <c r="I60" s="69"/>
      <c r="J60" s="69"/>
      <c r="K60" s="69"/>
      <c r="L60" s="69"/>
      <c r="M60" s="69"/>
      <c r="N60" s="69">
        <f t="shared" si="23"/>
        <v>0</v>
      </c>
      <c r="O60" s="69"/>
      <c r="P60" s="69"/>
      <c r="Q60" s="69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  <c r="IU60" s="42"/>
      <c r="IV60" s="42"/>
    </row>
    <row r="61" spans="1:256" s="57" customFormat="1" ht="39.6" customHeight="1">
      <c r="A61" s="26"/>
      <c r="B61" s="26" t="s">
        <v>123</v>
      </c>
      <c r="C61" s="68" t="s">
        <v>124</v>
      </c>
      <c r="D61" s="69">
        <f t="shared" si="20"/>
        <v>174000</v>
      </c>
      <c r="E61" s="69">
        <f t="shared" si="21"/>
        <v>174000</v>
      </c>
      <c r="F61" s="69">
        <f t="shared" si="22"/>
        <v>0</v>
      </c>
      <c r="G61" s="69"/>
      <c r="H61" s="69"/>
      <c r="I61" s="69"/>
      <c r="J61" s="69">
        <v>174000</v>
      </c>
      <c r="K61" s="69"/>
      <c r="L61" s="69"/>
      <c r="M61" s="69"/>
      <c r="N61" s="69">
        <f t="shared" si="23"/>
        <v>0</v>
      </c>
      <c r="O61" s="69"/>
      <c r="P61" s="69"/>
      <c r="Q61" s="69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  <c r="IU61" s="42"/>
      <c r="IV61" s="42"/>
    </row>
    <row r="62" spans="1:256" s="57" customFormat="1" ht="15" customHeight="1">
      <c r="A62" s="26"/>
      <c r="B62" s="26" t="s">
        <v>243</v>
      </c>
      <c r="C62" s="68" t="s">
        <v>244</v>
      </c>
      <c r="D62" s="69">
        <f t="shared" si="20"/>
        <v>4986</v>
      </c>
      <c r="E62" s="69">
        <f t="shared" si="21"/>
        <v>4986</v>
      </c>
      <c r="F62" s="69">
        <f t="shared" si="22"/>
        <v>600</v>
      </c>
      <c r="G62" s="69"/>
      <c r="H62" s="69">
        <v>600</v>
      </c>
      <c r="I62" s="69"/>
      <c r="J62" s="69">
        <v>4386</v>
      </c>
      <c r="K62" s="69"/>
      <c r="L62" s="69"/>
      <c r="M62" s="69"/>
      <c r="N62" s="69">
        <f t="shared" si="23"/>
        <v>0</v>
      </c>
      <c r="O62" s="69"/>
      <c r="P62" s="69"/>
      <c r="Q62" s="69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  <c r="IU62" s="42"/>
      <c r="IV62" s="42"/>
    </row>
    <row r="63" spans="1:256" s="57" customFormat="1" ht="15" customHeight="1">
      <c r="A63" s="26"/>
      <c r="B63" s="26" t="s">
        <v>125</v>
      </c>
      <c r="C63" s="27" t="s">
        <v>126</v>
      </c>
      <c r="D63" s="69">
        <f t="shared" si="20"/>
        <v>161250</v>
      </c>
      <c r="E63" s="69">
        <f t="shared" si="21"/>
        <v>161250</v>
      </c>
      <c r="F63" s="69">
        <f t="shared" si="22"/>
        <v>0</v>
      </c>
      <c r="G63" s="69"/>
      <c r="H63" s="69"/>
      <c r="I63" s="69"/>
      <c r="J63" s="69">
        <v>161250</v>
      </c>
      <c r="K63" s="69"/>
      <c r="L63" s="69"/>
      <c r="M63" s="69"/>
      <c r="N63" s="69">
        <f t="shared" si="23"/>
        <v>0</v>
      </c>
      <c r="O63" s="69"/>
      <c r="P63" s="69"/>
      <c r="Q63" s="69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  <c r="IU63" s="42"/>
      <c r="IV63" s="42"/>
    </row>
    <row r="64" spans="1:256" s="57" customFormat="1" ht="15" customHeight="1">
      <c r="A64" s="26"/>
      <c r="B64" s="26" t="s">
        <v>127</v>
      </c>
      <c r="C64" s="68" t="s">
        <v>128</v>
      </c>
      <c r="D64" s="69">
        <f t="shared" si="20"/>
        <v>260000</v>
      </c>
      <c r="E64" s="69">
        <f t="shared" si="21"/>
        <v>260000</v>
      </c>
      <c r="F64" s="69">
        <f t="shared" si="22"/>
        <v>258076</v>
      </c>
      <c r="G64" s="69">
        <v>233610</v>
      </c>
      <c r="H64" s="69">
        <v>24466</v>
      </c>
      <c r="I64" s="69"/>
      <c r="J64" s="69">
        <v>1924</v>
      </c>
      <c r="K64" s="69"/>
      <c r="L64" s="69"/>
      <c r="M64" s="69"/>
      <c r="N64" s="69">
        <f t="shared" si="23"/>
        <v>0</v>
      </c>
      <c r="O64" s="69"/>
      <c r="P64" s="69"/>
      <c r="Q64" s="69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  <c r="IU64" s="42"/>
      <c r="IV64" s="42"/>
    </row>
    <row r="65" spans="1:256" s="57" customFormat="1" ht="15" customHeight="1">
      <c r="A65" s="26"/>
      <c r="B65" s="26" t="s">
        <v>129</v>
      </c>
      <c r="C65" s="68" t="s">
        <v>44</v>
      </c>
      <c r="D65" s="69">
        <f t="shared" si="20"/>
        <v>88500</v>
      </c>
      <c r="E65" s="69">
        <f t="shared" si="21"/>
        <v>88500</v>
      </c>
      <c r="F65" s="69">
        <f t="shared" si="22"/>
        <v>0</v>
      </c>
      <c r="G65" s="69"/>
      <c r="H65" s="69"/>
      <c r="I65" s="69"/>
      <c r="J65" s="69">
        <v>88500</v>
      </c>
      <c r="K65" s="69"/>
      <c r="L65" s="69"/>
      <c r="M65" s="69"/>
      <c r="N65" s="69">
        <f t="shared" si="23"/>
        <v>0</v>
      </c>
      <c r="O65" s="69"/>
      <c r="P65" s="69"/>
      <c r="Q65" s="69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  <c r="IU65" s="42"/>
      <c r="IV65" s="42"/>
    </row>
    <row r="66" spans="1:256" s="57" customFormat="1" ht="30.6" customHeight="1">
      <c r="A66" s="26" t="s">
        <v>130</v>
      </c>
      <c r="B66" s="26"/>
      <c r="C66" s="68" t="s">
        <v>131</v>
      </c>
      <c r="D66" s="69">
        <f t="shared" ref="D66:Q66" si="24">SUM(D67)</f>
        <v>250000</v>
      </c>
      <c r="E66" s="69">
        <f t="shared" si="24"/>
        <v>250000</v>
      </c>
      <c r="F66" s="69">
        <f t="shared" si="24"/>
        <v>0</v>
      </c>
      <c r="G66" s="69">
        <f t="shared" si="24"/>
        <v>0</v>
      </c>
      <c r="H66" s="69">
        <f t="shared" si="24"/>
        <v>0</v>
      </c>
      <c r="I66" s="69">
        <f t="shared" si="24"/>
        <v>0</v>
      </c>
      <c r="J66" s="69">
        <f t="shared" si="24"/>
        <v>0</v>
      </c>
      <c r="K66" s="69">
        <f t="shared" si="24"/>
        <v>250000</v>
      </c>
      <c r="L66" s="69">
        <f t="shared" si="24"/>
        <v>0</v>
      </c>
      <c r="M66" s="69">
        <f t="shared" si="24"/>
        <v>0</v>
      </c>
      <c r="N66" s="69">
        <f t="shared" si="24"/>
        <v>0</v>
      </c>
      <c r="O66" s="69">
        <f t="shared" si="24"/>
        <v>0</v>
      </c>
      <c r="P66" s="69">
        <f t="shared" si="24"/>
        <v>0</v>
      </c>
      <c r="Q66" s="69">
        <f t="shared" si="24"/>
        <v>0</v>
      </c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  <c r="IU66" s="42"/>
      <c r="IV66" s="42"/>
    </row>
    <row r="67" spans="1:256" s="57" customFormat="1" ht="15" customHeight="1">
      <c r="A67" s="26"/>
      <c r="B67" s="26" t="s">
        <v>132</v>
      </c>
      <c r="C67" s="68" t="s">
        <v>44</v>
      </c>
      <c r="D67" s="69">
        <f>SUM(E67,N67)</f>
        <v>250000</v>
      </c>
      <c r="E67" s="69">
        <f>SUM(F67,I67,J67,K67,L67,M67)</f>
        <v>250000</v>
      </c>
      <c r="F67" s="69">
        <f>SUM(G67:H67)</f>
        <v>0</v>
      </c>
      <c r="G67" s="69"/>
      <c r="H67" s="69"/>
      <c r="I67" s="69"/>
      <c r="J67" s="69"/>
      <c r="K67" s="69">
        <v>250000</v>
      </c>
      <c r="L67" s="69"/>
      <c r="M67" s="69"/>
      <c r="N67" s="69">
        <f>SUM(O67,Q67)</f>
        <v>0</v>
      </c>
      <c r="O67" s="69"/>
      <c r="P67" s="69"/>
      <c r="Q67" s="69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  <c r="IU67" s="42"/>
      <c r="IV67" s="42"/>
    </row>
    <row r="68" spans="1:256" s="57" customFormat="1" ht="30.75" customHeight="1">
      <c r="A68" s="26" t="s">
        <v>245</v>
      </c>
      <c r="B68" s="26"/>
      <c r="C68" s="68" t="s">
        <v>246</v>
      </c>
      <c r="D68" s="69">
        <f t="shared" ref="D68:Q68" si="25">SUM(D69:D72)</f>
        <v>340981</v>
      </c>
      <c r="E68" s="69">
        <f t="shared" si="25"/>
        <v>340981</v>
      </c>
      <c r="F68" s="69">
        <f t="shared" si="25"/>
        <v>191801</v>
      </c>
      <c r="G68" s="69">
        <f t="shared" si="25"/>
        <v>183100</v>
      </c>
      <c r="H68" s="69">
        <f t="shared" si="25"/>
        <v>8701</v>
      </c>
      <c r="I68" s="69">
        <f t="shared" si="25"/>
        <v>125000</v>
      </c>
      <c r="J68" s="69">
        <f t="shared" si="25"/>
        <v>24180</v>
      </c>
      <c r="K68" s="69">
        <f t="shared" si="25"/>
        <v>0</v>
      </c>
      <c r="L68" s="69">
        <f t="shared" si="25"/>
        <v>0</v>
      </c>
      <c r="M68" s="69">
        <f t="shared" si="25"/>
        <v>0</v>
      </c>
      <c r="N68" s="69">
        <f t="shared" si="25"/>
        <v>0</v>
      </c>
      <c r="O68" s="69">
        <f t="shared" si="25"/>
        <v>0</v>
      </c>
      <c r="P68" s="69">
        <f t="shared" si="25"/>
        <v>0</v>
      </c>
      <c r="Q68" s="69">
        <f t="shared" si="25"/>
        <v>0</v>
      </c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  <c r="IU68" s="42"/>
      <c r="IV68" s="42"/>
    </row>
    <row r="69" spans="1:256" s="57" customFormat="1" ht="17.100000000000001" customHeight="1">
      <c r="A69" s="26"/>
      <c r="B69" s="26" t="s">
        <v>247</v>
      </c>
      <c r="C69" s="68" t="s">
        <v>248</v>
      </c>
      <c r="D69" s="69">
        <f>SUM(E69,N69)</f>
        <v>200000</v>
      </c>
      <c r="E69" s="69">
        <f>SUM(F69,I69,J69,K69,L69,M69)</f>
        <v>200000</v>
      </c>
      <c r="F69" s="69">
        <f>SUM(G69:H69)</f>
        <v>189320</v>
      </c>
      <c r="G69" s="69">
        <v>183100</v>
      </c>
      <c r="H69" s="69">
        <v>6220</v>
      </c>
      <c r="I69" s="69"/>
      <c r="J69" s="69">
        <v>10680</v>
      </c>
      <c r="K69" s="69"/>
      <c r="L69" s="69"/>
      <c r="M69" s="69"/>
      <c r="N69" s="69">
        <f>SUM(O69,Q69)</f>
        <v>0</v>
      </c>
      <c r="O69" s="69"/>
      <c r="P69" s="69"/>
      <c r="Q69" s="69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  <c r="IU69" s="42"/>
      <c r="IV69" s="42"/>
    </row>
    <row r="70" spans="1:256" s="57" customFormat="1" ht="15" customHeight="1">
      <c r="A70" s="26"/>
      <c r="B70" s="26" t="s">
        <v>249</v>
      </c>
      <c r="C70" s="68" t="s">
        <v>250</v>
      </c>
      <c r="D70" s="69">
        <f>SUM(E70,N70)</f>
        <v>14050</v>
      </c>
      <c r="E70" s="69">
        <f>SUM(F70,I70,J70,K70,L70,M70)</f>
        <v>14050</v>
      </c>
      <c r="F70" s="69">
        <f>SUM(G70:H70)</f>
        <v>550</v>
      </c>
      <c r="G70" s="69"/>
      <c r="H70" s="69">
        <v>550</v>
      </c>
      <c r="I70" s="69"/>
      <c r="J70" s="69">
        <v>13500</v>
      </c>
      <c r="K70" s="69"/>
      <c r="L70" s="69"/>
      <c r="M70" s="69"/>
      <c r="N70" s="69">
        <f>SUM(O70,Q70)</f>
        <v>0</v>
      </c>
      <c r="O70" s="69"/>
      <c r="P70" s="69"/>
      <c r="Q70" s="69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  <c r="IU70" s="42"/>
      <c r="IV70" s="42"/>
    </row>
    <row r="71" spans="1:256" s="57" customFormat="1" ht="30.6" customHeight="1">
      <c r="A71" s="26"/>
      <c r="B71" s="26" t="s">
        <v>251</v>
      </c>
      <c r="C71" s="68" t="s">
        <v>230</v>
      </c>
      <c r="D71" s="69">
        <f>SUM(E71,N71)</f>
        <v>1931</v>
      </c>
      <c r="E71" s="69">
        <f>SUM(F71,I71,J71,K71,L71,M71)</f>
        <v>1931</v>
      </c>
      <c r="F71" s="69">
        <f>SUM(G71:H71)</f>
        <v>1931</v>
      </c>
      <c r="G71" s="69"/>
      <c r="H71" s="69">
        <v>1931</v>
      </c>
      <c r="I71" s="69"/>
      <c r="J71" s="69"/>
      <c r="K71" s="69"/>
      <c r="L71" s="69"/>
      <c r="M71" s="69"/>
      <c r="N71" s="69">
        <f>SUM(O71,Q71)</f>
        <v>0</v>
      </c>
      <c r="O71" s="69"/>
      <c r="P71" s="69"/>
      <c r="Q71" s="69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  <c r="IU71" s="42"/>
      <c r="IV71" s="42"/>
    </row>
    <row r="72" spans="1:256" s="57" customFormat="1" ht="15" customHeight="1">
      <c r="A72" s="26"/>
      <c r="B72" s="26" t="s">
        <v>252</v>
      </c>
      <c r="C72" s="68" t="s">
        <v>44</v>
      </c>
      <c r="D72" s="69">
        <f>SUM(E72,N72)</f>
        <v>125000</v>
      </c>
      <c r="E72" s="69">
        <f>SUM(F72,I72,J72,K72,L72,M72)</f>
        <v>125000</v>
      </c>
      <c r="F72" s="69">
        <f>SUM(G72:H72)</f>
        <v>0</v>
      </c>
      <c r="G72" s="69"/>
      <c r="H72" s="69"/>
      <c r="I72" s="69">
        <v>125000</v>
      </c>
      <c r="J72" s="69"/>
      <c r="K72" s="69"/>
      <c r="L72" s="69"/>
      <c r="M72" s="69"/>
      <c r="N72" s="69">
        <f>SUM(O72,Q72)</f>
        <v>0</v>
      </c>
      <c r="O72" s="69"/>
      <c r="P72" s="69"/>
      <c r="Q72" s="69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  <c r="IU72" s="42"/>
      <c r="IV72" s="42"/>
    </row>
    <row r="73" spans="1:256" s="57" customFormat="1" ht="30.75" customHeight="1">
      <c r="A73" s="26" t="s">
        <v>136</v>
      </c>
      <c r="B73" s="26"/>
      <c r="C73" s="68" t="s">
        <v>137</v>
      </c>
      <c r="D73" s="69">
        <f t="shared" ref="D73:Q73" si="26">SUM(D74:D76)</f>
        <v>4051805</v>
      </c>
      <c r="E73" s="69">
        <f t="shared" si="26"/>
        <v>2507913</v>
      </c>
      <c r="F73" s="69">
        <f t="shared" si="26"/>
        <v>2499963</v>
      </c>
      <c r="G73" s="69">
        <f t="shared" si="26"/>
        <v>304088</v>
      </c>
      <c r="H73" s="69">
        <f t="shared" si="26"/>
        <v>2195875</v>
      </c>
      <c r="I73" s="69">
        <f t="shared" si="26"/>
        <v>7200</v>
      </c>
      <c r="J73" s="69">
        <f t="shared" si="26"/>
        <v>750</v>
      </c>
      <c r="K73" s="69">
        <f t="shared" si="26"/>
        <v>0</v>
      </c>
      <c r="L73" s="69">
        <f t="shared" si="26"/>
        <v>0</v>
      </c>
      <c r="M73" s="69">
        <f t="shared" si="26"/>
        <v>0</v>
      </c>
      <c r="N73" s="69">
        <f t="shared" si="26"/>
        <v>1543892</v>
      </c>
      <c r="O73" s="69">
        <f t="shared" si="26"/>
        <v>1543892</v>
      </c>
      <c r="P73" s="69">
        <f t="shared" si="26"/>
        <v>1034417</v>
      </c>
      <c r="Q73" s="69">
        <f t="shared" si="26"/>
        <v>0</v>
      </c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  <c r="IU73" s="42"/>
      <c r="IV73" s="42"/>
    </row>
    <row r="74" spans="1:256" s="57" customFormat="1" ht="15" customHeight="1">
      <c r="A74" s="26"/>
      <c r="B74" s="26" t="s">
        <v>253</v>
      </c>
      <c r="C74" s="68" t="s">
        <v>254</v>
      </c>
      <c r="D74" s="69">
        <f>SUM(E74,N74)</f>
        <v>1137239</v>
      </c>
      <c r="E74" s="69">
        <f>SUM(F74,I74,J74,K74,L74,M74)</f>
        <v>1137239</v>
      </c>
      <c r="F74" s="69">
        <f>SUM(G74:H74)</f>
        <v>1136789</v>
      </c>
      <c r="G74" s="69">
        <v>140604</v>
      </c>
      <c r="H74" s="69">
        <v>996185</v>
      </c>
      <c r="I74" s="69"/>
      <c r="J74" s="69">
        <v>450</v>
      </c>
      <c r="K74" s="69"/>
      <c r="L74" s="69"/>
      <c r="M74" s="69"/>
      <c r="N74" s="69">
        <f>SUM(O74,Q74)</f>
        <v>0</v>
      </c>
      <c r="O74" s="69"/>
      <c r="P74" s="69"/>
      <c r="Q74" s="69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  <c r="IU74" s="42"/>
      <c r="IV74" s="42"/>
    </row>
    <row r="75" spans="1:256" s="57" customFormat="1" ht="15" customHeight="1">
      <c r="A75" s="26"/>
      <c r="B75" s="26" t="s">
        <v>255</v>
      </c>
      <c r="C75" s="68" t="s">
        <v>256</v>
      </c>
      <c r="D75" s="69">
        <f>SUM(E75,N75)</f>
        <v>480000</v>
      </c>
      <c r="E75" s="69">
        <f>SUM(F75,I75,J75,K75,L75,M75)</f>
        <v>480000</v>
      </c>
      <c r="F75" s="69">
        <f>SUM(G75:H75)</f>
        <v>480000</v>
      </c>
      <c r="G75" s="69"/>
      <c r="H75" s="69">
        <v>480000</v>
      </c>
      <c r="I75" s="69"/>
      <c r="J75" s="69"/>
      <c r="K75" s="69"/>
      <c r="L75" s="69"/>
      <c r="M75" s="69"/>
      <c r="N75" s="69">
        <f>SUM(O75,Q75)</f>
        <v>0</v>
      </c>
      <c r="O75" s="69"/>
      <c r="P75" s="69"/>
      <c r="Q75" s="69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  <c r="IU75" s="42"/>
      <c r="IV75" s="42"/>
    </row>
    <row r="76" spans="1:256" s="57" customFormat="1" ht="15" customHeight="1">
      <c r="A76" s="26"/>
      <c r="B76" s="26" t="s">
        <v>146</v>
      </c>
      <c r="C76" s="68" t="s">
        <v>44</v>
      </c>
      <c r="D76" s="69">
        <f>SUM(E76,N76)</f>
        <v>2434566</v>
      </c>
      <c r="E76" s="69">
        <f>SUM(F76,I76,J76,K76,L76,M76)</f>
        <v>890674</v>
      </c>
      <c r="F76" s="69">
        <f>SUM(G76:H76)</f>
        <v>883174</v>
      </c>
      <c r="G76" s="69">
        <v>163484</v>
      </c>
      <c r="H76" s="69">
        <v>719690</v>
      </c>
      <c r="I76" s="69">
        <v>7200</v>
      </c>
      <c r="J76" s="69">
        <v>300</v>
      </c>
      <c r="K76" s="69"/>
      <c r="L76" s="69"/>
      <c r="M76" s="69"/>
      <c r="N76" s="69">
        <f>SUM(O76,Q76)</f>
        <v>1543892</v>
      </c>
      <c r="O76" s="69">
        <v>1543892</v>
      </c>
      <c r="P76" s="69">
        <v>1034417</v>
      </c>
      <c r="Q76" s="69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  <c r="IU76" s="42"/>
      <c r="IV76" s="42"/>
    </row>
    <row r="77" spans="1:256" s="57" customFormat="1" ht="30.75" customHeight="1">
      <c r="A77" s="26" t="s">
        <v>147</v>
      </c>
      <c r="B77" s="26"/>
      <c r="C77" s="68" t="s">
        <v>148</v>
      </c>
      <c r="D77" s="69">
        <f t="shared" ref="D77:Q77" si="27">SUM(D78:D80)</f>
        <v>602600</v>
      </c>
      <c r="E77" s="69">
        <f t="shared" si="27"/>
        <v>454600</v>
      </c>
      <c r="F77" s="69">
        <f t="shared" si="27"/>
        <v>106150</v>
      </c>
      <c r="G77" s="69">
        <f t="shared" si="27"/>
        <v>3500</v>
      </c>
      <c r="H77" s="69">
        <f t="shared" si="27"/>
        <v>102650</v>
      </c>
      <c r="I77" s="69">
        <f t="shared" si="27"/>
        <v>348450</v>
      </c>
      <c r="J77" s="69">
        <f t="shared" si="27"/>
        <v>0</v>
      </c>
      <c r="K77" s="69">
        <f t="shared" si="27"/>
        <v>0</v>
      </c>
      <c r="L77" s="69">
        <f t="shared" si="27"/>
        <v>0</v>
      </c>
      <c r="M77" s="69">
        <f t="shared" si="27"/>
        <v>0</v>
      </c>
      <c r="N77" s="69">
        <f t="shared" si="27"/>
        <v>148000</v>
      </c>
      <c r="O77" s="69">
        <f t="shared" si="27"/>
        <v>148000</v>
      </c>
      <c r="P77" s="69">
        <f t="shared" si="27"/>
        <v>0</v>
      </c>
      <c r="Q77" s="69">
        <f t="shared" si="27"/>
        <v>0</v>
      </c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  <c r="IU77" s="42"/>
      <c r="IV77" s="42"/>
    </row>
    <row r="78" spans="1:256" s="57" customFormat="1" ht="29.85" customHeight="1">
      <c r="A78" s="26"/>
      <c r="B78" s="26" t="s">
        <v>149</v>
      </c>
      <c r="C78" s="68" t="s">
        <v>150</v>
      </c>
      <c r="D78" s="69">
        <f>SUM(E78,N78)</f>
        <v>507600</v>
      </c>
      <c r="E78" s="69">
        <f>SUM(F78,I78,J78,K78,L78,M78)</f>
        <v>359600</v>
      </c>
      <c r="F78" s="69">
        <f>SUM(G78:H78)</f>
        <v>104600</v>
      </c>
      <c r="G78" s="69">
        <v>3500</v>
      </c>
      <c r="H78" s="69">
        <v>101100</v>
      </c>
      <c r="I78" s="69">
        <v>255000</v>
      </c>
      <c r="J78" s="69"/>
      <c r="K78" s="69"/>
      <c r="L78" s="69"/>
      <c r="M78" s="69"/>
      <c r="N78" s="69">
        <f>SUM(O78,Q78)</f>
        <v>148000</v>
      </c>
      <c r="O78" s="69">
        <v>148000</v>
      </c>
      <c r="P78" s="69"/>
      <c r="Q78" s="69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  <c r="IU78" s="42"/>
      <c r="IV78" s="42"/>
    </row>
    <row r="79" spans="1:256" s="57" customFormat="1">
      <c r="A79" s="26"/>
      <c r="B79" s="26" t="s">
        <v>151</v>
      </c>
      <c r="C79" s="68" t="s">
        <v>152</v>
      </c>
      <c r="D79" s="69">
        <f>SUM(E79,N79)</f>
        <v>65000</v>
      </c>
      <c r="E79" s="69">
        <f>SUM(F79,I79,J79,K79,L79,M79)</f>
        <v>65000</v>
      </c>
      <c r="F79" s="69">
        <f>SUM(G79:H79)</f>
        <v>1550</v>
      </c>
      <c r="G79" s="69"/>
      <c r="H79" s="69">
        <v>1550</v>
      </c>
      <c r="I79" s="69">
        <v>63450</v>
      </c>
      <c r="J79" s="69"/>
      <c r="K79" s="69"/>
      <c r="L79" s="69"/>
      <c r="M79" s="69"/>
      <c r="N79" s="69">
        <f>SUM(O79,Q79)</f>
        <v>0</v>
      </c>
      <c r="O79" s="69"/>
      <c r="P79" s="69"/>
      <c r="Q79" s="69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  <c r="IU79" s="42"/>
      <c r="IV79" s="42"/>
    </row>
    <row r="80" spans="1:256" s="57" customFormat="1">
      <c r="A80" s="26"/>
      <c r="B80" s="26" t="s">
        <v>257</v>
      </c>
      <c r="C80" s="68" t="s">
        <v>44</v>
      </c>
      <c r="D80" s="69">
        <f>SUM(E80,N80)</f>
        <v>30000</v>
      </c>
      <c r="E80" s="69">
        <f>SUM(F80,I80,J80,K80,L80,M80)</f>
        <v>30000</v>
      </c>
      <c r="F80" s="69">
        <f>SUM(G80:H80)</f>
        <v>0</v>
      </c>
      <c r="G80" s="69"/>
      <c r="H80" s="69"/>
      <c r="I80" s="69">
        <v>30000</v>
      </c>
      <c r="J80" s="69"/>
      <c r="K80" s="69"/>
      <c r="L80" s="69"/>
      <c r="M80" s="69"/>
      <c r="N80" s="69">
        <f>SUM(O80,Q80)</f>
        <v>0</v>
      </c>
      <c r="O80" s="69"/>
      <c r="P80" s="69"/>
      <c r="Q80" s="69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  <c r="IU80" s="42"/>
      <c r="IV80" s="42"/>
    </row>
    <row r="81" spans="1:256" s="57" customFormat="1" ht="15.75" customHeight="1">
      <c r="A81" s="26" t="s">
        <v>153</v>
      </c>
      <c r="B81" s="26"/>
      <c r="C81" s="68" t="s">
        <v>258</v>
      </c>
      <c r="D81" s="69">
        <f t="shared" ref="D81:Q81" si="28">SUM(D82:D83)</f>
        <v>89200</v>
      </c>
      <c r="E81" s="69">
        <f t="shared" si="28"/>
        <v>89200</v>
      </c>
      <c r="F81" s="69">
        <f t="shared" si="28"/>
        <v>34200</v>
      </c>
      <c r="G81" s="69">
        <f t="shared" si="28"/>
        <v>15500</v>
      </c>
      <c r="H81" s="69">
        <f t="shared" si="28"/>
        <v>18700</v>
      </c>
      <c r="I81" s="69">
        <f t="shared" si="28"/>
        <v>55000</v>
      </c>
      <c r="J81" s="69">
        <f t="shared" si="28"/>
        <v>0</v>
      </c>
      <c r="K81" s="69">
        <f t="shared" si="28"/>
        <v>0</v>
      </c>
      <c r="L81" s="69">
        <f t="shared" si="28"/>
        <v>0</v>
      </c>
      <c r="M81" s="69">
        <f t="shared" si="28"/>
        <v>0</v>
      </c>
      <c r="N81" s="69">
        <f t="shared" si="28"/>
        <v>0</v>
      </c>
      <c r="O81" s="69">
        <f t="shared" si="28"/>
        <v>0</v>
      </c>
      <c r="P81" s="69">
        <f t="shared" si="28"/>
        <v>0</v>
      </c>
      <c r="Q81" s="69">
        <f t="shared" si="28"/>
        <v>0</v>
      </c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  <c r="IU81" s="42"/>
      <c r="IV81" s="42"/>
    </row>
    <row r="82" spans="1:256" s="57" customFormat="1" ht="15" customHeight="1">
      <c r="A82" s="26"/>
      <c r="B82" s="26" t="s">
        <v>259</v>
      </c>
      <c r="C82" s="68" t="s">
        <v>260</v>
      </c>
      <c r="D82" s="69">
        <f>SUM(E82,N82)</f>
        <v>25600</v>
      </c>
      <c r="E82" s="69">
        <f>SUM(F82,I82,J82,K82,L82,M82)</f>
        <v>25600</v>
      </c>
      <c r="F82" s="69">
        <f>SUM(G82:H82)</f>
        <v>25600</v>
      </c>
      <c r="G82" s="69">
        <v>15500</v>
      </c>
      <c r="H82" s="69">
        <v>10100</v>
      </c>
      <c r="I82" s="69"/>
      <c r="J82" s="69"/>
      <c r="K82" s="69"/>
      <c r="L82" s="69"/>
      <c r="M82" s="69"/>
      <c r="N82" s="69">
        <f>SUM(O82,Q82)</f>
        <v>0</v>
      </c>
      <c r="O82" s="69"/>
      <c r="P82" s="69"/>
      <c r="Q82" s="69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  <c r="IU82" s="42"/>
      <c r="IV82" s="42"/>
    </row>
    <row r="83" spans="1:256" s="57" customFormat="1" ht="15" customHeight="1">
      <c r="A83" s="26"/>
      <c r="B83" s="26" t="s">
        <v>155</v>
      </c>
      <c r="C83" s="68" t="s">
        <v>44</v>
      </c>
      <c r="D83" s="69">
        <f>SUM(E83,N83)</f>
        <v>63600</v>
      </c>
      <c r="E83" s="69">
        <f>SUM(F83,I83,J83,K83,L83,M83)</f>
        <v>63600</v>
      </c>
      <c r="F83" s="69">
        <f>SUM(G83:H83)</f>
        <v>8600</v>
      </c>
      <c r="G83" s="69"/>
      <c r="H83" s="69">
        <v>8600</v>
      </c>
      <c r="I83" s="69">
        <v>55000</v>
      </c>
      <c r="J83" s="69"/>
      <c r="K83" s="69"/>
      <c r="L83" s="69"/>
      <c r="M83" s="69"/>
      <c r="N83" s="69">
        <f>SUM(O83,Q83)</f>
        <v>0</v>
      </c>
      <c r="O83" s="69"/>
      <c r="P83" s="69"/>
      <c r="Q83" s="69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  <c r="IU83" s="42"/>
      <c r="IV83" s="42"/>
    </row>
    <row r="84" spans="1:256" s="73" customFormat="1" ht="30" customHeight="1">
      <c r="A84" s="137" t="s">
        <v>261</v>
      </c>
      <c r="B84" s="137"/>
      <c r="C84" s="137"/>
      <c r="D84" s="82">
        <f t="shared" ref="D84:Q84" si="29">SUM(D11,D15,D18,D20,D23,D29,D31,D38,D40,D44,D52,D56,D66,D68,D73,D77,D81)</f>
        <v>17426436</v>
      </c>
      <c r="E84" s="82">
        <f t="shared" si="29"/>
        <v>14520868</v>
      </c>
      <c r="F84" s="82">
        <f t="shared" si="29"/>
        <v>11125984</v>
      </c>
      <c r="G84" s="82">
        <f t="shared" si="29"/>
        <v>5959784</v>
      </c>
      <c r="H84" s="82">
        <f t="shared" si="29"/>
        <v>5166200</v>
      </c>
      <c r="I84" s="82">
        <f t="shared" si="29"/>
        <v>1119150</v>
      </c>
      <c r="J84" s="82">
        <f t="shared" si="29"/>
        <v>1549008</v>
      </c>
      <c r="K84" s="82">
        <f t="shared" si="29"/>
        <v>250000</v>
      </c>
      <c r="L84" s="82">
        <f t="shared" si="29"/>
        <v>0</v>
      </c>
      <c r="M84" s="82">
        <f t="shared" si="29"/>
        <v>476726</v>
      </c>
      <c r="N84" s="82">
        <f t="shared" si="29"/>
        <v>2905568</v>
      </c>
      <c r="O84" s="82">
        <f t="shared" si="29"/>
        <v>2905568</v>
      </c>
      <c r="P84" s="82">
        <f t="shared" si="29"/>
        <v>1034417</v>
      </c>
      <c r="Q84" s="82">
        <f t="shared" si="29"/>
        <v>0</v>
      </c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  <c r="IU84" s="42"/>
      <c r="IV84" s="42"/>
    </row>
    <row r="85" spans="1:256" s="57" customFormat="1" ht="13.5" customHeight="1">
      <c r="A85" s="74"/>
      <c r="B85" s="74"/>
      <c r="C85" s="74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  <c r="IU85" s="42"/>
      <c r="IV85" s="42"/>
    </row>
    <row r="86" spans="1:256" s="57" customFormat="1" ht="13.5" customHeight="1">
      <c r="A86" s="74"/>
      <c r="B86" s="74"/>
      <c r="C86" s="76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  <c r="IU86" s="42"/>
      <c r="IV86" s="42"/>
    </row>
    <row r="87" spans="1:256" s="57" customFormat="1" ht="13.5" customHeight="1">
      <c r="A87" s="74"/>
      <c r="B87" s="74"/>
      <c r="C87" s="74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  <c r="IU87" s="42"/>
      <c r="IV87" s="42"/>
    </row>
    <row r="88" spans="1:256" s="57" customFormat="1" ht="13.5" customHeight="1">
      <c r="A88" s="74"/>
      <c r="B88" s="74"/>
      <c r="C88" s="74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  <c r="IU88" s="42"/>
      <c r="IV88" s="42"/>
    </row>
    <row r="89" spans="1:256" s="57" customFormat="1" ht="13.5" customHeight="1">
      <c r="A89" s="74"/>
      <c r="B89" s="74"/>
      <c r="C89" s="74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  <c r="IU89" s="42"/>
      <c r="IV89" s="42"/>
    </row>
    <row r="90" spans="1:256" s="57" customFormat="1" ht="13.5" customHeight="1">
      <c r="A90" s="74"/>
      <c r="B90" s="74"/>
      <c r="C90" s="74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  <c r="IU90" s="42"/>
      <c r="IV90" s="42"/>
    </row>
    <row r="91" spans="1:256" s="57" customFormat="1" ht="13.5" customHeight="1">
      <c r="A91" s="74"/>
      <c r="B91" s="74"/>
      <c r="C91" s="74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  <c r="IU91" s="42"/>
      <c r="IV91" s="42"/>
    </row>
    <row r="92" spans="1:256" s="57" customFormat="1" ht="15" customHeight="1">
      <c r="A92" s="74"/>
      <c r="B92" s="74"/>
      <c r="C92" s="74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  <c r="IV92" s="42"/>
    </row>
    <row r="93" spans="1:256" s="57" customFormat="1" ht="15" customHeight="1">
      <c r="A93" s="74"/>
      <c r="B93" s="74"/>
      <c r="C93" s="74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  <c r="IU93" s="42"/>
      <c r="IV93" s="42"/>
    </row>
    <row r="94" spans="1:256" s="42" customFormat="1">
      <c r="A94" s="77"/>
      <c r="B94" s="77"/>
      <c r="C94" s="77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</row>
    <row r="95" spans="1:256" s="42" customFormat="1">
      <c r="A95" s="77"/>
      <c r="B95" s="77"/>
      <c r="C95" s="77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</row>
    <row r="96" spans="1:256" s="42" customFormat="1">
      <c r="A96" s="77"/>
      <c r="B96" s="77"/>
      <c r="C96" s="77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</row>
    <row r="97" spans="1:17" s="42" customFormat="1">
      <c r="A97" s="77"/>
      <c r="B97" s="77"/>
      <c r="C97" s="77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</row>
    <row r="98" spans="1:17" s="42" customFormat="1">
      <c r="A98" s="77"/>
      <c r="B98" s="77"/>
      <c r="C98" s="77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</row>
    <row r="99" spans="1:17" s="42" customFormat="1">
      <c r="A99" s="77"/>
      <c r="B99" s="77"/>
      <c r="C99" s="77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1:17" s="42" customFormat="1">
      <c r="A100" s="77"/>
      <c r="B100" s="77"/>
      <c r="C100" s="77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1:17" s="42" customFormat="1">
      <c r="A101" s="77"/>
      <c r="B101" s="77"/>
      <c r="C101" s="77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1:17" s="42" customFormat="1">
      <c r="A102" s="77"/>
      <c r="B102" s="77"/>
      <c r="C102" s="77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1:17" s="42" customFormat="1">
      <c r="A103" s="77"/>
      <c r="B103" s="77"/>
      <c r="C103" s="77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1:17" s="42" customFormat="1">
      <c r="A104" s="77"/>
      <c r="B104" s="77"/>
      <c r="C104" s="77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1:17" s="42" customFormat="1">
      <c r="A105" s="77"/>
      <c r="B105" s="77"/>
      <c r="C105" s="77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1:17" s="42" customFormat="1">
      <c r="A106" s="77"/>
      <c r="B106" s="77"/>
      <c r="C106" s="77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1:17" s="42" customFormat="1">
      <c r="A107" s="77"/>
      <c r="B107" s="77"/>
      <c r="C107" s="77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1:17" s="42" customFormat="1">
      <c r="A108" s="77"/>
      <c r="B108" s="77"/>
      <c r="C108" s="77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1:17" s="42" customFormat="1">
      <c r="A109" s="77"/>
      <c r="B109" s="77"/>
      <c r="C109" s="77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1:17" s="42" customFormat="1">
      <c r="A110" s="77"/>
      <c r="B110" s="77"/>
      <c r="C110" s="77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</row>
    <row r="111" spans="1:17" s="42" customFormat="1">
      <c r="A111" s="77"/>
      <c r="B111" s="77"/>
      <c r="C111" s="77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s="42" customFormat="1">
      <c r="A112" s="77"/>
      <c r="B112" s="77"/>
      <c r="C112" s="77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</row>
    <row r="113" spans="1:17" s="42" customFormat="1">
      <c r="A113" s="77"/>
      <c r="B113" s="77"/>
      <c r="C113" s="77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</row>
    <row r="114" spans="1:17" s="42" customFormat="1">
      <c r="A114" s="77"/>
      <c r="B114" s="77"/>
      <c r="C114" s="77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</row>
    <row r="115" spans="1:17" s="42" customFormat="1">
      <c r="A115" s="77"/>
      <c r="B115" s="77"/>
      <c r="C115" s="77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</row>
    <row r="116" spans="1:17" s="42" customFormat="1">
      <c r="A116" s="77"/>
      <c r="B116" s="77"/>
      <c r="C116" s="77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</row>
    <row r="117" spans="1:17" s="42" customFormat="1">
      <c r="A117" s="77"/>
      <c r="B117" s="77"/>
      <c r="C117" s="77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</row>
    <row r="118" spans="1:17" s="42" customFormat="1">
      <c r="A118" s="77"/>
      <c r="B118" s="77"/>
      <c r="C118" s="77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</row>
    <row r="119" spans="1:17" s="42" customFormat="1">
      <c r="A119" s="77"/>
      <c r="B119" s="77"/>
      <c r="C119" s="77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</row>
    <row r="120" spans="1:17" s="42" customFormat="1">
      <c r="A120" s="77"/>
      <c r="B120" s="77"/>
      <c r="C120" s="77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</row>
    <row r="121" spans="1:17" s="42" customFormat="1">
      <c r="A121" s="77"/>
      <c r="B121" s="77"/>
      <c r="C121" s="77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</row>
    <row r="122" spans="1:17" s="42" customFormat="1">
      <c r="A122" s="77"/>
      <c r="B122" s="77"/>
      <c r="C122" s="77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</row>
    <row r="123" spans="1:17" s="42" customFormat="1">
      <c r="A123" s="77"/>
      <c r="B123" s="77"/>
      <c r="C123" s="77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</row>
    <row r="124" spans="1:17" s="42" customFormat="1">
      <c r="A124" s="77"/>
      <c r="B124" s="77"/>
      <c r="C124" s="77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</row>
    <row r="125" spans="1:17" s="42" customFormat="1">
      <c r="A125" s="77"/>
      <c r="B125" s="77"/>
      <c r="C125" s="77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</row>
    <row r="126" spans="1:17" s="42" customFormat="1">
      <c r="A126" s="77"/>
      <c r="B126" s="77"/>
      <c r="C126" s="77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</row>
    <row r="127" spans="1:17" s="42" customFormat="1">
      <c r="A127" s="77"/>
      <c r="B127" s="77"/>
      <c r="C127" s="77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</row>
    <row r="128" spans="1:17" s="42" customFormat="1">
      <c r="A128" s="77"/>
      <c r="B128" s="77"/>
      <c r="C128" s="77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</row>
    <row r="129" spans="1:17" s="42" customFormat="1">
      <c r="A129" s="77"/>
      <c r="B129" s="77"/>
      <c r="C129" s="77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</row>
    <row r="130" spans="1:17" s="42" customFormat="1">
      <c r="A130" s="77"/>
      <c r="B130" s="77"/>
      <c r="C130" s="77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</row>
    <row r="131" spans="1:17" s="42" customFormat="1">
      <c r="A131" s="77"/>
      <c r="B131" s="77"/>
      <c r="C131" s="77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</row>
    <row r="132" spans="1:17" s="42" customFormat="1">
      <c r="A132" s="77"/>
      <c r="B132" s="77"/>
      <c r="C132" s="77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</row>
    <row r="133" spans="1:17" s="42" customFormat="1">
      <c r="A133" s="77"/>
      <c r="B133" s="77"/>
      <c r="C133" s="77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</row>
    <row r="134" spans="1:17" s="42" customFormat="1">
      <c r="A134" s="77"/>
      <c r="B134" s="77"/>
      <c r="C134" s="77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</row>
    <row r="135" spans="1:17" s="42" customFormat="1">
      <c r="A135" s="77"/>
      <c r="B135" s="77"/>
      <c r="C135" s="77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</row>
    <row r="136" spans="1:17" s="42" customFormat="1">
      <c r="A136" s="77"/>
      <c r="B136" s="77"/>
      <c r="C136" s="77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</row>
    <row r="137" spans="1:17" s="42" customFormat="1">
      <c r="A137" s="77"/>
      <c r="B137" s="77"/>
      <c r="C137" s="77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</row>
    <row r="138" spans="1:17" s="42" customFormat="1">
      <c r="A138" s="77"/>
      <c r="B138" s="77"/>
      <c r="C138" s="77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</row>
    <row r="139" spans="1:17" s="42" customFormat="1">
      <c r="A139" s="77"/>
      <c r="B139" s="77"/>
      <c r="C139" s="77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</row>
    <row r="140" spans="1:17" s="42" customFormat="1">
      <c r="A140" s="77"/>
      <c r="B140" s="77"/>
      <c r="C140" s="77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</row>
    <row r="141" spans="1:17" s="42" customFormat="1">
      <c r="A141" s="77"/>
      <c r="B141" s="77"/>
      <c r="C141" s="77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</row>
    <row r="142" spans="1:17" s="42" customFormat="1">
      <c r="A142" s="77"/>
      <c r="B142" s="77"/>
      <c r="C142" s="77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</row>
    <row r="143" spans="1:17" s="42" customFormat="1">
      <c r="A143" s="77"/>
      <c r="B143" s="77"/>
      <c r="C143" s="77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</row>
    <row r="144" spans="1:17" s="42" customFormat="1">
      <c r="A144" s="77"/>
      <c r="B144" s="77"/>
      <c r="C144" s="77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</row>
    <row r="145" spans="1:17" s="42" customFormat="1">
      <c r="A145" s="77"/>
      <c r="B145" s="77"/>
      <c r="C145" s="77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</row>
    <row r="146" spans="1:17"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</row>
    <row r="147" spans="1:17"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</row>
    <row r="148" spans="1:17"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</row>
    <row r="149" spans="1:17"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</row>
    <row r="150" spans="1:17"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</row>
    <row r="151" spans="1:17"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</row>
    <row r="152" spans="1:17"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</row>
    <row r="153" spans="1:17"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</row>
    <row r="154" spans="1:17"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</row>
    <row r="155" spans="1:17"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</row>
    <row r="156" spans="1:17"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</row>
    <row r="157" spans="1:17"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</row>
    <row r="158" spans="1:17"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</row>
    <row r="159" spans="1:17"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</row>
    <row r="160" spans="1:17"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</row>
    <row r="161" spans="4:17"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</row>
    <row r="162" spans="4:17"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</row>
    <row r="163" spans="4:17"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</row>
    <row r="164" spans="4:17"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</row>
    <row r="165" spans="4:17"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</row>
    <row r="166" spans="4:17"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</row>
    <row r="167" spans="4:17"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</row>
    <row r="168" spans="4:17"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</row>
  </sheetData>
  <mergeCells count="20">
    <mergeCell ref="A4:Q4"/>
    <mergeCell ref="A6:A9"/>
    <mergeCell ref="B6:B9"/>
    <mergeCell ref="C6:C9"/>
    <mergeCell ref="D6:D9"/>
    <mergeCell ref="E6:Q6"/>
    <mergeCell ref="E7:E9"/>
    <mergeCell ref="F7:M7"/>
    <mergeCell ref="N7:N9"/>
    <mergeCell ref="O7:Q7"/>
    <mergeCell ref="M8:M9"/>
    <mergeCell ref="O8:O9"/>
    <mergeCell ref="Q8:Q9"/>
    <mergeCell ref="K8:K9"/>
    <mergeCell ref="L8:L9"/>
    <mergeCell ref="A84:C84"/>
    <mergeCell ref="F8:F9"/>
    <mergeCell ref="G8:H8"/>
    <mergeCell ref="I8:I9"/>
    <mergeCell ref="J8:J9"/>
  </mergeCells>
  <printOptions horizontalCentered="1"/>
  <pageMargins left="0.39374999999999999" right="0.39374999999999999" top="0.78749999999999998" bottom="0.78750000000000009" header="0.51180555555555562" footer="0.51180555555555562"/>
  <pageSetup paperSize="9" scale="54" firstPageNumber="0" orientation="landscape" horizontalDpi="300" verticalDpi="300"/>
  <headerFooter alignWithMargins="0">
    <oddFooter>&amp;L&amp;8&amp;P</oddFooter>
  </headerFooter>
  <rowBreaks count="2" manualBreakCount="2">
    <brk id="39" max="16383" man="1"/>
    <brk id="7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8"/>
  <sheetViews>
    <sheetView topLeftCell="A70" workbookViewId="0">
      <selection activeCell="G89" sqref="G89"/>
    </sheetView>
  </sheetViews>
  <sheetFormatPr defaultRowHeight="12.75"/>
  <cols>
    <col min="1" max="1" width="6" style="46" customWidth="1"/>
    <col min="2" max="2" width="9" style="46" customWidth="1"/>
    <col min="3" max="3" width="28.5703125" style="46" customWidth="1"/>
    <col min="4" max="17" width="15.42578125" style="46" customWidth="1"/>
    <col min="18" max="18" width="12.140625" customWidth="1"/>
  </cols>
  <sheetData>
    <row r="1" spans="1:256">
      <c r="M1" s="47"/>
      <c r="N1" s="47" t="s">
        <v>168</v>
      </c>
      <c r="O1" s="47"/>
      <c r="P1" s="47"/>
    </row>
    <row r="2" spans="1:256">
      <c r="M2" s="47"/>
      <c r="N2" s="47"/>
      <c r="O2" s="47"/>
      <c r="P2" s="47"/>
    </row>
    <row r="3" spans="1:256" ht="9" customHeight="1">
      <c r="M3" s="48"/>
      <c r="N3" s="48"/>
      <c r="O3" s="48"/>
      <c r="P3" s="48"/>
    </row>
    <row r="4" spans="1:256" ht="15.75">
      <c r="A4" s="141" t="s">
        <v>169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</row>
    <row r="5" spans="1:256">
      <c r="P5" s="49"/>
    </row>
    <row r="6" spans="1:256" ht="13.5" customHeight="1">
      <c r="A6" s="145" t="s">
        <v>170</v>
      </c>
      <c r="B6" s="145" t="s">
        <v>9</v>
      </c>
      <c r="C6" s="145" t="s">
        <v>11</v>
      </c>
      <c r="D6" s="145" t="s">
        <v>171</v>
      </c>
      <c r="E6" s="149" t="s">
        <v>172</v>
      </c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</row>
    <row r="7" spans="1:256" ht="13.5" customHeight="1">
      <c r="A7" s="145"/>
      <c r="B7" s="145"/>
      <c r="C7" s="145"/>
      <c r="D7" s="145"/>
      <c r="E7" s="145" t="s">
        <v>173</v>
      </c>
      <c r="F7" s="149" t="s">
        <v>172</v>
      </c>
      <c r="G7" s="149"/>
      <c r="H7" s="149"/>
      <c r="I7" s="149"/>
      <c r="J7" s="149"/>
      <c r="K7" s="149"/>
      <c r="L7" s="149"/>
      <c r="M7" s="149"/>
      <c r="N7" s="145" t="s">
        <v>174</v>
      </c>
      <c r="O7" s="146" t="s">
        <v>172</v>
      </c>
      <c r="P7" s="146"/>
      <c r="Q7" s="146"/>
    </row>
    <row r="8" spans="1:256" ht="16.350000000000001" customHeight="1">
      <c r="A8" s="145"/>
      <c r="B8" s="145"/>
      <c r="C8" s="145"/>
      <c r="D8" s="145"/>
      <c r="E8" s="145"/>
      <c r="F8" s="145" t="s">
        <v>175</v>
      </c>
      <c r="G8" s="148" t="s">
        <v>172</v>
      </c>
      <c r="H8" s="148"/>
      <c r="I8" s="145" t="s">
        <v>176</v>
      </c>
      <c r="J8" s="145" t="s">
        <v>177</v>
      </c>
      <c r="K8" s="145" t="s">
        <v>178</v>
      </c>
      <c r="L8" s="145" t="s">
        <v>179</v>
      </c>
      <c r="M8" s="145" t="s">
        <v>180</v>
      </c>
      <c r="N8" s="145"/>
      <c r="O8" s="145" t="s">
        <v>181</v>
      </c>
      <c r="P8" s="80" t="s">
        <v>182</v>
      </c>
      <c r="Q8" s="145" t="s">
        <v>183</v>
      </c>
    </row>
    <row r="9" spans="1:256" ht="122.45" customHeight="1">
      <c r="A9" s="145"/>
      <c r="B9" s="145"/>
      <c r="C9" s="145"/>
      <c r="D9" s="145"/>
      <c r="E9" s="145"/>
      <c r="F9" s="145"/>
      <c r="G9" s="52" t="s">
        <v>184</v>
      </c>
      <c r="H9" s="52" t="s">
        <v>185</v>
      </c>
      <c r="I9" s="145"/>
      <c r="J9" s="145"/>
      <c r="K9" s="145"/>
      <c r="L9" s="145"/>
      <c r="M9" s="145"/>
      <c r="N9" s="145"/>
      <c r="O9" s="145"/>
      <c r="P9" s="52" t="s">
        <v>186</v>
      </c>
      <c r="Q9" s="145"/>
    </row>
    <row r="10" spans="1:256" ht="12.75" customHeight="1">
      <c r="A10" s="52">
        <v>1</v>
      </c>
      <c r="B10" s="52">
        <v>2</v>
      </c>
      <c r="C10" s="52">
        <v>3</v>
      </c>
      <c r="D10" s="52">
        <v>4</v>
      </c>
      <c r="E10" s="52">
        <v>5</v>
      </c>
      <c r="F10" s="52">
        <v>6</v>
      </c>
      <c r="G10" s="52">
        <v>7</v>
      </c>
      <c r="H10" s="52">
        <v>8</v>
      </c>
      <c r="I10" s="52">
        <v>9</v>
      </c>
      <c r="J10" s="52">
        <v>10</v>
      </c>
      <c r="K10" s="52">
        <v>11</v>
      </c>
      <c r="L10" s="52">
        <v>12</v>
      </c>
      <c r="M10" s="52">
        <v>13</v>
      </c>
      <c r="N10" s="52">
        <v>14</v>
      </c>
      <c r="O10" s="52">
        <v>15</v>
      </c>
      <c r="P10" s="52">
        <v>16</v>
      </c>
      <c r="Q10" s="52">
        <v>17</v>
      </c>
    </row>
    <row r="11" spans="1:256" s="57" customFormat="1" ht="15" customHeight="1">
      <c r="A11" s="26" t="s">
        <v>187</v>
      </c>
      <c r="B11" s="26"/>
      <c r="C11" s="68" t="s">
        <v>188</v>
      </c>
      <c r="D11" s="69">
        <f>'załącznik_2 po zmianach'!D11-załącznik_2!D11</f>
        <v>50000</v>
      </c>
      <c r="E11" s="69">
        <f>'załącznik_2 po zmianach'!E11-załącznik_2!E11</f>
        <v>50000</v>
      </c>
      <c r="F11" s="69">
        <f>'załącznik_2 po zmianach'!F11-załącznik_2!F11</f>
        <v>0</v>
      </c>
      <c r="G11" s="69">
        <f>'załącznik_2 po zmianach'!G11-załącznik_2!G11</f>
        <v>0</v>
      </c>
      <c r="H11" s="69">
        <f>'załącznik_2 po zmianach'!H11-załącznik_2!H11</f>
        <v>0</v>
      </c>
      <c r="I11" s="69">
        <f>'załącznik_2 po zmianach'!I11-załącznik_2!I11</f>
        <v>50000</v>
      </c>
      <c r="J11" s="69">
        <f>'załącznik_2 po zmianach'!J11-załącznik_2!J11</f>
        <v>0</v>
      </c>
      <c r="K11" s="69">
        <f>'załącznik_2 po zmianach'!K11-załącznik_2!K11</f>
        <v>0</v>
      </c>
      <c r="L11" s="69">
        <f>'załącznik_2 po zmianach'!L11-załącznik_2!L11</f>
        <v>0</v>
      </c>
      <c r="M11" s="69">
        <f>'załącznik_2 po zmianach'!M11-załącznik_2!M11</f>
        <v>0</v>
      </c>
      <c r="N11" s="69">
        <f>'załącznik_2 po zmianach'!N11-załącznik_2!N11</f>
        <v>0</v>
      </c>
      <c r="O11" s="69">
        <f>'załącznik_2 po zmianach'!O11-załącznik_2!O11</f>
        <v>0</v>
      </c>
      <c r="P11" s="69">
        <f>'załącznik_2 po zmianach'!P11-załącznik_2!P11</f>
        <v>0</v>
      </c>
      <c r="Q11" s="69">
        <f>'załącznik_2 po zmianach'!Q11-załącznik_2!Q11</f>
        <v>0</v>
      </c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</row>
    <row r="12" spans="1:256" s="57" customFormat="1" ht="15" customHeight="1">
      <c r="A12" s="26"/>
      <c r="B12" s="26" t="s">
        <v>189</v>
      </c>
      <c r="C12" s="68" t="s">
        <v>190</v>
      </c>
      <c r="D12" s="69">
        <f>'załącznik_2 po zmianach'!D12-załącznik_2!D12</f>
        <v>0</v>
      </c>
      <c r="E12" s="69">
        <f>'załącznik_2 po zmianach'!E12-załącznik_2!E12</f>
        <v>0</v>
      </c>
      <c r="F12" s="69">
        <f>'załącznik_2 po zmianach'!F12-załącznik_2!F12</f>
        <v>0</v>
      </c>
      <c r="G12" s="69">
        <f>'załącznik_2 po zmianach'!G12-załącznik_2!G12</f>
        <v>0</v>
      </c>
      <c r="H12" s="69">
        <f>'załącznik_2 po zmianach'!H12-załącznik_2!H12</f>
        <v>0</v>
      </c>
      <c r="I12" s="69">
        <f>'załącznik_2 po zmianach'!I12-załącznik_2!I12</f>
        <v>0</v>
      </c>
      <c r="J12" s="69">
        <f>'załącznik_2 po zmianach'!J12-załącznik_2!J12</f>
        <v>0</v>
      </c>
      <c r="K12" s="69">
        <f>'załącznik_2 po zmianach'!K12-załącznik_2!K12</f>
        <v>0</v>
      </c>
      <c r="L12" s="69">
        <f>'załącznik_2 po zmianach'!L12-załącznik_2!L12</f>
        <v>0</v>
      </c>
      <c r="M12" s="69">
        <f>'załącznik_2 po zmianach'!M12-załącznik_2!M12</f>
        <v>0</v>
      </c>
      <c r="N12" s="69">
        <f>'załącznik_2 po zmianach'!N12-załącznik_2!N12</f>
        <v>0</v>
      </c>
      <c r="O12" s="69">
        <f>'załącznik_2 po zmianach'!O12-załącznik_2!O12</f>
        <v>0</v>
      </c>
      <c r="P12" s="69">
        <f>'załącznik_2 po zmianach'!P12-załącznik_2!P12</f>
        <v>0</v>
      </c>
      <c r="Q12" s="69">
        <f>'załącznik_2 po zmianach'!Q12-załącznik_2!Q12</f>
        <v>0</v>
      </c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</row>
    <row r="13" spans="1:256" s="57" customFormat="1" ht="15" customHeight="1">
      <c r="A13" s="26"/>
      <c r="B13" s="26" t="s">
        <v>191</v>
      </c>
      <c r="C13" s="81" t="s">
        <v>192</v>
      </c>
      <c r="D13" s="69">
        <f>'załącznik_2 po zmianach'!D13-załącznik_2!D13</f>
        <v>0</v>
      </c>
      <c r="E13" s="69">
        <f>'załącznik_2 po zmianach'!E13-załącznik_2!E13</f>
        <v>0</v>
      </c>
      <c r="F13" s="69">
        <f>'załącznik_2 po zmianach'!F13-załącznik_2!F13</f>
        <v>0</v>
      </c>
      <c r="G13" s="69">
        <f>'załącznik_2 po zmianach'!G13-załącznik_2!G13</f>
        <v>0</v>
      </c>
      <c r="H13" s="69">
        <f>'załącznik_2 po zmianach'!H13-załącznik_2!H13</f>
        <v>0</v>
      </c>
      <c r="I13" s="69">
        <f>'załącznik_2 po zmianach'!I13-załącznik_2!I13</f>
        <v>0</v>
      </c>
      <c r="J13" s="69">
        <f>'załącznik_2 po zmianach'!J13-załącznik_2!J13</f>
        <v>0</v>
      </c>
      <c r="K13" s="69">
        <f>'załącznik_2 po zmianach'!K13-załącznik_2!K13</f>
        <v>0</v>
      </c>
      <c r="L13" s="69">
        <f>'załącznik_2 po zmianach'!L13-załącznik_2!L13</f>
        <v>0</v>
      </c>
      <c r="M13" s="69">
        <f>'załącznik_2 po zmianach'!M13-załącznik_2!M13</f>
        <v>0</v>
      </c>
      <c r="N13" s="69">
        <f>'załącznik_2 po zmianach'!N13-załącznik_2!N13</f>
        <v>0</v>
      </c>
      <c r="O13" s="69">
        <f>'załącznik_2 po zmianach'!O13-załącznik_2!O13</f>
        <v>0</v>
      </c>
      <c r="P13" s="69">
        <f>'załącznik_2 po zmianach'!P13-załącznik_2!P13</f>
        <v>0</v>
      </c>
      <c r="Q13" s="69">
        <f>'załącznik_2 po zmianach'!Q13-załącznik_2!Q13</f>
        <v>0</v>
      </c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</row>
    <row r="14" spans="1:256" s="57" customFormat="1" ht="15" customHeight="1">
      <c r="A14" s="26"/>
      <c r="B14" s="26" t="s">
        <v>193</v>
      </c>
      <c r="C14" s="81" t="s">
        <v>44</v>
      </c>
      <c r="D14" s="69">
        <f>'załącznik_2 po zmianach'!D14-załącznik_2!D14</f>
        <v>50000</v>
      </c>
      <c r="E14" s="69">
        <f>'załącznik_2 po zmianach'!E14-załącznik_2!E14</f>
        <v>50000</v>
      </c>
      <c r="F14" s="69">
        <f>'załącznik_2 po zmianach'!F14-załącznik_2!F14</f>
        <v>0</v>
      </c>
      <c r="G14" s="69">
        <f>'załącznik_2 po zmianach'!G14-załącznik_2!G14</f>
        <v>0</v>
      </c>
      <c r="H14" s="69">
        <f>'załącznik_2 po zmianach'!H14-załącznik_2!H14</f>
        <v>0</v>
      </c>
      <c r="I14" s="69">
        <f>'załącznik_2 po zmianach'!I14-załącznik_2!I14</f>
        <v>50000</v>
      </c>
      <c r="J14" s="69">
        <f>'załącznik_2 po zmianach'!J14-załącznik_2!J14</f>
        <v>0</v>
      </c>
      <c r="K14" s="69">
        <f>'załącznik_2 po zmianach'!K14-załącznik_2!K14</f>
        <v>0</v>
      </c>
      <c r="L14" s="69">
        <f>'załącznik_2 po zmianach'!L14-załącznik_2!L14</f>
        <v>0</v>
      </c>
      <c r="M14" s="69">
        <f>'załącznik_2 po zmianach'!M14-załącznik_2!M14</f>
        <v>0</v>
      </c>
      <c r="N14" s="69">
        <f>'załącznik_2 po zmianach'!N14-załącznik_2!N14</f>
        <v>0</v>
      </c>
      <c r="O14" s="69">
        <f>'załącznik_2 po zmianach'!O14-załącznik_2!O14</f>
        <v>0</v>
      </c>
      <c r="P14" s="69">
        <f>'załącznik_2 po zmianach'!P14-załącznik_2!P14</f>
        <v>0</v>
      </c>
      <c r="Q14" s="69">
        <f>'załącznik_2 po zmianach'!Q14-załącznik_2!Q14</f>
        <v>0</v>
      </c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</row>
    <row r="15" spans="1:256" s="57" customFormat="1" ht="15" customHeight="1">
      <c r="A15" s="26" t="s">
        <v>194</v>
      </c>
      <c r="B15" s="26"/>
      <c r="C15" s="68" t="s">
        <v>195</v>
      </c>
      <c r="D15" s="69">
        <f>'załącznik_2 po zmianach'!D15-załącznik_2!D15</f>
        <v>-49000</v>
      </c>
      <c r="E15" s="69">
        <f>'załącznik_2 po zmianach'!E15-załącznik_2!E15</f>
        <v>-49000</v>
      </c>
      <c r="F15" s="69">
        <f>'załącznik_2 po zmianach'!F15-załącznik_2!F15</f>
        <v>7500</v>
      </c>
      <c r="G15" s="69">
        <f>'załącznik_2 po zmianach'!G15-załącznik_2!G15</f>
        <v>0</v>
      </c>
      <c r="H15" s="69">
        <f>'załącznik_2 po zmianach'!H15-załącznik_2!H15</f>
        <v>7500</v>
      </c>
      <c r="I15" s="69">
        <f>'załącznik_2 po zmianach'!I15-załącznik_2!I15</f>
        <v>-56500</v>
      </c>
      <c r="J15" s="69">
        <f>'załącznik_2 po zmianach'!J15-załącznik_2!J15</f>
        <v>0</v>
      </c>
      <c r="K15" s="69">
        <f>'załącznik_2 po zmianach'!K15-załącznik_2!K15</f>
        <v>0</v>
      </c>
      <c r="L15" s="69">
        <f>'załącznik_2 po zmianach'!L15-załącznik_2!L15</f>
        <v>0</v>
      </c>
      <c r="M15" s="69">
        <f>'załącznik_2 po zmianach'!M15-załącznik_2!M15</f>
        <v>0</v>
      </c>
      <c r="N15" s="69">
        <f>'załącznik_2 po zmianach'!N15-załącznik_2!N15</f>
        <v>0</v>
      </c>
      <c r="O15" s="69">
        <f>'załącznik_2 po zmianach'!O15-załącznik_2!O15</f>
        <v>0</v>
      </c>
      <c r="P15" s="69">
        <f>'załącznik_2 po zmianach'!P15-załącznik_2!P15</f>
        <v>0</v>
      </c>
      <c r="Q15" s="69">
        <f>'załącznik_2 po zmianach'!Q15-załącznik_2!Q15</f>
        <v>0</v>
      </c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</row>
    <row r="16" spans="1:256" s="57" customFormat="1" ht="15" customHeight="1">
      <c r="A16" s="26"/>
      <c r="B16" s="26" t="s">
        <v>196</v>
      </c>
      <c r="C16" s="68" t="s">
        <v>197</v>
      </c>
      <c r="D16" s="69">
        <f>'załącznik_2 po zmianach'!D16-załącznik_2!D16</f>
        <v>-56500</v>
      </c>
      <c r="E16" s="69">
        <f>'załącznik_2 po zmianach'!E16-załącznik_2!E16</f>
        <v>-56500</v>
      </c>
      <c r="F16" s="69">
        <f>'załącznik_2 po zmianach'!F16-załącznik_2!F16</f>
        <v>0</v>
      </c>
      <c r="G16" s="69">
        <f>'załącznik_2 po zmianach'!G16-załącznik_2!G16</f>
        <v>0</v>
      </c>
      <c r="H16" s="69">
        <f>'załącznik_2 po zmianach'!H16-załącznik_2!H16</f>
        <v>0</v>
      </c>
      <c r="I16" s="69">
        <f>'załącznik_2 po zmianach'!I16-załącznik_2!I16</f>
        <v>-56500</v>
      </c>
      <c r="J16" s="69">
        <f>'załącznik_2 po zmianach'!J16-załącznik_2!J16</f>
        <v>0</v>
      </c>
      <c r="K16" s="69">
        <f>'załącznik_2 po zmianach'!K16-załącznik_2!K16</f>
        <v>0</v>
      </c>
      <c r="L16" s="69">
        <f>'załącznik_2 po zmianach'!L16-załącznik_2!L16</f>
        <v>0</v>
      </c>
      <c r="M16" s="69">
        <f>'załącznik_2 po zmianach'!M16-załącznik_2!M16</f>
        <v>0</v>
      </c>
      <c r="N16" s="69">
        <f>'załącznik_2 po zmianach'!N16-załącznik_2!N16</f>
        <v>0</v>
      </c>
      <c r="O16" s="69">
        <f>'załącznik_2 po zmianach'!O16-załącznik_2!O16</f>
        <v>0</v>
      </c>
      <c r="P16" s="69">
        <f>'załącznik_2 po zmianach'!P16-załącznik_2!P16</f>
        <v>0</v>
      </c>
      <c r="Q16" s="69">
        <f>'załącznik_2 po zmianach'!Q16-załącznik_2!Q16</f>
        <v>0</v>
      </c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</row>
    <row r="17" spans="1:256" s="57" customFormat="1" ht="15" customHeight="1">
      <c r="A17" s="26"/>
      <c r="B17" s="26" t="s">
        <v>198</v>
      </c>
      <c r="C17" s="68" t="s">
        <v>199</v>
      </c>
      <c r="D17" s="69">
        <f>'załącznik_2 po zmianach'!D17-załącznik_2!D17</f>
        <v>7500</v>
      </c>
      <c r="E17" s="69">
        <f>'załącznik_2 po zmianach'!E17-załącznik_2!E17</f>
        <v>7500</v>
      </c>
      <c r="F17" s="69">
        <f>'załącznik_2 po zmianach'!F17-załącznik_2!F17</f>
        <v>7500</v>
      </c>
      <c r="G17" s="69">
        <f>'załącznik_2 po zmianach'!G17-załącznik_2!G17</f>
        <v>0</v>
      </c>
      <c r="H17" s="69">
        <f>'załącznik_2 po zmianach'!H17-załącznik_2!H17</f>
        <v>7500</v>
      </c>
      <c r="I17" s="69">
        <f>'załącznik_2 po zmianach'!I17-załącznik_2!I17</f>
        <v>0</v>
      </c>
      <c r="J17" s="69">
        <f>'załącznik_2 po zmianach'!J17-załącznik_2!J17</f>
        <v>0</v>
      </c>
      <c r="K17" s="69">
        <f>'załącznik_2 po zmianach'!K17-załącznik_2!K17</f>
        <v>0</v>
      </c>
      <c r="L17" s="69">
        <f>'załącznik_2 po zmianach'!L17-załącznik_2!L17</f>
        <v>0</v>
      </c>
      <c r="M17" s="69">
        <f>'załącznik_2 po zmianach'!M17-załącznik_2!M17</f>
        <v>0</v>
      </c>
      <c r="N17" s="69">
        <f>'załącznik_2 po zmianach'!N17-załącznik_2!N17</f>
        <v>0</v>
      </c>
      <c r="O17" s="69">
        <f>'załącznik_2 po zmianach'!O17-załącznik_2!O17</f>
        <v>0</v>
      </c>
      <c r="P17" s="69">
        <f>'załącznik_2 po zmianach'!P17-załącznik_2!P17</f>
        <v>0</v>
      </c>
      <c r="Q17" s="69">
        <f>'załącznik_2 po zmianach'!Q17-załącznik_2!Q17</f>
        <v>0</v>
      </c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</row>
    <row r="18" spans="1:256" s="57" customFormat="1" ht="15" customHeight="1">
      <c r="A18" s="26" t="s">
        <v>14</v>
      </c>
      <c r="B18" s="26"/>
      <c r="C18" s="68" t="s">
        <v>15</v>
      </c>
      <c r="D18" s="69">
        <f>'załącznik_2 po zmianach'!D18-załącznik_2!D18</f>
        <v>-115760</v>
      </c>
      <c r="E18" s="69">
        <f>'załącznik_2 po zmianach'!E18-załącznik_2!E18</f>
        <v>-115760</v>
      </c>
      <c r="F18" s="69">
        <f>'załącznik_2 po zmianach'!F18-załącznik_2!F18</f>
        <v>-115760</v>
      </c>
      <c r="G18" s="69">
        <f>'załącznik_2 po zmianach'!G18-załącznik_2!G18</f>
        <v>0</v>
      </c>
      <c r="H18" s="69">
        <f>'załącznik_2 po zmianach'!H18-załącznik_2!H18</f>
        <v>-115760</v>
      </c>
      <c r="I18" s="69">
        <f>'załącznik_2 po zmianach'!I18-załącznik_2!I18</f>
        <v>0</v>
      </c>
      <c r="J18" s="69">
        <f>'załącznik_2 po zmianach'!J18-załącznik_2!J18</f>
        <v>0</v>
      </c>
      <c r="K18" s="69">
        <f>'załącznik_2 po zmianach'!K18-załącznik_2!K18</f>
        <v>0</v>
      </c>
      <c r="L18" s="69">
        <f>'załącznik_2 po zmianach'!L18-załącznik_2!L18</f>
        <v>0</v>
      </c>
      <c r="M18" s="69">
        <f>'załącznik_2 po zmianach'!M18-załącznik_2!M18</f>
        <v>0</v>
      </c>
      <c r="N18" s="69">
        <f>'załącznik_2 po zmianach'!N18-załącznik_2!N18</f>
        <v>0</v>
      </c>
      <c r="O18" s="69">
        <f>'załącznik_2 po zmianach'!O18-załącznik_2!O18</f>
        <v>0</v>
      </c>
      <c r="P18" s="69">
        <f>'załącznik_2 po zmianach'!P18-załącznik_2!P18</f>
        <v>0</v>
      </c>
      <c r="Q18" s="69">
        <f>'załącznik_2 po zmianach'!Q18-załącznik_2!Q18</f>
        <v>0</v>
      </c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</row>
    <row r="19" spans="1:256" s="57" customFormat="1" ht="31.35" customHeight="1">
      <c r="A19" s="26"/>
      <c r="B19" s="26" t="s">
        <v>17</v>
      </c>
      <c r="C19" s="68" t="s">
        <v>18</v>
      </c>
      <c r="D19" s="69">
        <f>'załącznik_2 po zmianach'!D19-załącznik_2!D19</f>
        <v>-115760</v>
      </c>
      <c r="E19" s="69">
        <f>'załącznik_2 po zmianach'!E19-załącznik_2!E19</f>
        <v>-115760</v>
      </c>
      <c r="F19" s="69">
        <f>'załącznik_2 po zmianach'!F19-załącznik_2!F19</f>
        <v>-115760</v>
      </c>
      <c r="G19" s="69">
        <f>'załącznik_2 po zmianach'!G19-załącznik_2!G19</f>
        <v>0</v>
      </c>
      <c r="H19" s="69">
        <f>'załącznik_2 po zmianach'!H19-załącznik_2!H19</f>
        <v>-115760</v>
      </c>
      <c r="I19" s="69">
        <f>'załącznik_2 po zmianach'!I19-załącznik_2!I19</f>
        <v>0</v>
      </c>
      <c r="J19" s="69">
        <f>'załącznik_2 po zmianach'!J19-załącznik_2!J19</f>
        <v>0</v>
      </c>
      <c r="K19" s="69">
        <f>'załącznik_2 po zmianach'!K19-załącznik_2!K19</f>
        <v>0</v>
      </c>
      <c r="L19" s="69">
        <f>'załącznik_2 po zmianach'!L19-załącznik_2!L19</f>
        <v>0</v>
      </c>
      <c r="M19" s="69">
        <f>'załącznik_2 po zmianach'!M19-załącznik_2!M19</f>
        <v>0</v>
      </c>
      <c r="N19" s="69">
        <f>'załącznik_2 po zmianach'!N19-załącznik_2!N19</f>
        <v>0</v>
      </c>
      <c r="O19" s="69">
        <f>'załącznik_2 po zmianach'!O19-załącznik_2!O19</f>
        <v>0</v>
      </c>
      <c r="P19" s="69">
        <f>'załącznik_2 po zmianach'!P19-załącznik_2!P19</f>
        <v>0</v>
      </c>
      <c r="Q19" s="69">
        <f>'załącznik_2 po zmianach'!Q19-załącznik_2!Q19</f>
        <v>0</v>
      </c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</row>
    <row r="20" spans="1:256" s="57" customFormat="1" ht="15" customHeight="1">
      <c r="A20" s="26" t="s">
        <v>27</v>
      </c>
      <c r="B20" s="26"/>
      <c r="C20" s="68" t="s">
        <v>28</v>
      </c>
      <c r="D20" s="69">
        <f>'załącznik_2 po zmianach'!D20-załącznik_2!D20</f>
        <v>0</v>
      </c>
      <c r="E20" s="69">
        <f>'załącznik_2 po zmianach'!E20-załącznik_2!E20</f>
        <v>0</v>
      </c>
      <c r="F20" s="69">
        <f>'załącznik_2 po zmianach'!F20-załącznik_2!F20</f>
        <v>0</v>
      </c>
      <c r="G20" s="69">
        <f>'załącznik_2 po zmianach'!G20-załącznik_2!G20</f>
        <v>0</v>
      </c>
      <c r="H20" s="69">
        <f>'załącznik_2 po zmianach'!H20-załącznik_2!H20</f>
        <v>0</v>
      </c>
      <c r="I20" s="69">
        <f>'załącznik_2 po zmianach'!I20-załącznik_2!I20</f>
        <v>0</v>
      </c>
      <c r="J20" s="69">
        <f>'załącznik_2 po zmianach'!J20-załącznik_2!J20</f>
        <v>0</v>
      </c>
      <c r="K20" s="69">
        <f>'załącznik_2 po zmianach'!K20-załącznik_2!K20</f>
        <v>0</v>
      </c>
      <c r="L20" s="69">
        <f>'załącznik_2 po zmianach'!L20-załącznik_2!L20</f>
        <v>0</v>
      </c>
      <c r="M20" s="69">
        <f>'załącznik_2 po zmianach'!M20-załącznik_2!M20</f>
        <v>0</v>
      </c>
      <c r="N20" s="69">
        <f>'załącznik_2 po zmianach'!N20-załącznik_2!N20</f>
        <v>0</v>
      </c>
      <c r="O20" s="69">
        <f>'załącznik_2 po zmianach'!O20-załącznik_2!O20</f>
        <v>0</v>
      </c>
      <c r="P20" s="69">
        <f>'załącznik_2 po zmianach'!P20-załącznik_2!P20</f>
        <v>0</v>
      </c>
      <c r="Q20" s="69">
        <f>'załącznik_2 po zmianach'!Q20-załącznik_2!Q20</f>
        <v>0</v>
      </c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</row>
    <row r="21" spans="1:256" s="57" customFormat="1" ht="29.1" customHeight="1">
      <c r="A21" s="26"/>
      <c r="B21" s="26" t="s">
        <v>200</v>
      </c>
      <c r="C21" s="68" t="s">
        <v>201</v>
      </c>
      <c r="D21" s="69">
        <f>'załącznik_2 po zmianach'!D21-załącznik_2!D21</f>
        <v>0</v>
      </c>
      <c r="E21" s="69">
        <f>'załącznik_2 po zmianach'!E21-załącznik_2!E21</f>
        <v>0</v>
      </c>
      <c r="F21" s="69">
        <f>'załącznik_2 po zmianach'!F21-załącznik_2!F21</f>
        <v>0</v>
      </c>
      <c r="G21" s="69">
        <f>'załącznik_2 po zmianach'!G21-załącznik_2!G21</f>
        <v>0</v>
      </c>
      <c r="H21" s="69">
        <f>'załącznik_2 po zmianach'!H21-załącznik_2!H21</f>
        <v>0</v>
      </c>
      <c r="I21" s="69">
        <f>'załącznik_2 po zmianach'!I21-załącznik_2!I21</f>
        <v>0</v>
      </c>
      <c r="J21" s="69">
        <f>'załącznik_2 po zmianach'!J21-załącznik_2!J21</f>
        <v>0</v>
      </c>
      <c r="K21" s="69">
        <f>'załącznik_2 po zmianach'!K21-załącznik_2!K21</f>
        <v>0</v>
      </c>
      <c r="L21" s="69">
        <f>'załącznik_2 po zmianach'!L21-załącznik_2!L21</f>
        <v>0</v>
      </c>
      <c r="M21" s="69">
        <f>'załącznik_2 po zmianach'!M21-załącznik_2!M21</f>
        <v>0</v>
      </c>
      <c r="N21" s="69">
        <f>'załącznik_2 po zmianach'!N21-załącznik_2!N21</f>
        <v>0</v>
      </c>
      <c r="O21" s="69">
        <f>'załącznik_2 po zmianach'!O21-załącznik_2!O21</f>
        <v>0</v>
      </c>
      <c r="P21" s="69">
        <f>'załącznik_2 po zmianach'!P21-załącznik_2!P21</f>
        <v>0</v>
      </c>
      <c r="Q21" s="69">
        <f>'załącznik_2 po zmianach'!Q21-załącznik_2!Q21</f>
        <v>0</v>
      </c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</row>
    <row r="22" spans="1:256" s="57" customFormat="1" ht="14.25" customHeight="1">
      <c r="A22" s="26"/>
      <c r="B22" s="26" t="s">
        <v>29</v>
      </c>
      <c r="C22" s="68" t="s">
        <v>30</v>
      </c>
      <c r="D22" s="69">
        <f>'załącznik_2 po zmianach'!D22-załącznik_2!D22</f>
        <v>0</v>
      </c>
      <c r="E22" s="69">
        <f>'załącznik_2 po zmianach'!E22-załącznik_2!E22</f>
        <v>0</v>
      </c>
      <c r="F22" s="69">
        <f>'załącznik_2 po zmianach'!F22-załącznik_2!F22</f>
        <v>0</v>
      </c>
      <c r="G22" s="69">
        <f>'załącznik_2 po zmianach'!G22-załącznik_2!G22</f>
        <v>0</v>
      </c>
      <c r="H22" s="69">
        <f>'załącznik_2 po zmianach'!H22-załącznik_2!H22</f>
        <v>0</v>
      </c>
      <c r="I22" s="69">
        <f>'załącznik_2 po zmianach'!I22-załącznik_2!I22</f>
        <v>0</v>
      </c>
      <c r="J22" s="69">
        <f>'załącznik_2 po zmianach'!J22-załącznik_2!J22</f>
        <v>0</v>
      </c>
      <c r="K22" s="69">
        <f>'załącznik_2 po zmianach'!K22-załącznik_2!K22</f>
        <v>0</v>
      </c>
      <c r="L22" s="69">
        <f>'załącznik_2 po zmianach'!L22-załącznik_2!L22</f>
        <v>0</v>
      </c>
      <c r="M22" s="69">
        <f>'załącznik_2 po zmianach'!M22-załącznik_2!M22</f>
        <v>0</v>
      </c>
      <c r="N22" s="69">
        <f>'załącznik_2 po zmianach'!N22-załącznik_2!N22</f>
        <v>0</v>
      </c>
      <c r="O22" s="69">
        <f>'załącznik_2 po zmianach'!O22-załącznik_2!O22</f>
        <v>0</v>
      </c>
      <c r="P22" s="69">
        <f>'załącznik_2 po zmianach'!P22-załącznik_2!P22</f>
        <v>0</v>
      </c>
      <c r="Q22" s="69">
        <f>'załącznik_2 po zmianach'!Q22-załącznik_2!Q22</f>
        <v>0</v>
      </c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</row>
    <row r="23" spans="1:256" s="57" customFormat="1" ht="15" customHeight="1">
      <c r="A23" s="26" t="s">
        <v>33</v>
      </c>
      <c r="B23" s="26"/>
      <c r="C23" s="68" t="s">
        <v>34</v>
      </c>
      <c r="D23" s="69">
        <f>'załącznik_2 po zmianach'!D23-załącznik_2!D23</f>
        <v>383338</v>
      </c>
      <c r="E23" s="69">
        <f>'załącznik_2 po zmianach'!E23-załącznik_2!E23</f>
        <v>68662</v>
      </c>
      <c r="F23" s="69">
        <f>'załącznik_2 po zmianach'!F23-załącznik_2!F23</f>
        <v>102482</v>
      </c>
      <c r="G23" s="69">
        <f>'załącznik_2 po zmianach'!G23-załącznik_2!G23</f>
        <v>0</v>
      </c>
      <c r="H23" s="69">
        <f>'załącznik_2 po zmianach'!H23-załącznik_2!H23</f>
        <v>102482</v>
      </c>
      <c r="I23" s="69">
        <f>'załącznik_2 po zmianach'!I23-załącznik_2!I23</f>
        <v>0</v>
      </c>
      <c r="J23" s="69">
        <f>'załącznik_2 po zmianach'!J23-załącznik_2!J23</f>
        <v>-33820</v>
      </c>
      <c r="K23" s="69">
        <f>'załącznik_2 po zmianach'!K23-załącznik_2!K23</f>
        <v>0</v>
      </c>
      <c r="L23" s="69">
        <f>'załącznik_2 po zmianach'!L23-załącznik_2!L23</f>
        <v>0</v>
      </c>
      <c r="M23" s="69">
        <f>'załącznik_2 po zmianach'!M23-załącznik_2!M23</f>
        <v>0</v>
      </c>
      <c r="N23" s="69">
        <f>'załącznik_2 po zmianach'!N23-załącznik_2!N23</f>
        <v>314676</v>
      </c>
      <c r="O23" s="69">
        <f>'załącznik_2 po zmianach'!O23-załącznik_2!O23</f>
        <v>314676</v>
      </c>
      <c r="P23" s="69">
        <f>'załącznik_2 po zmianach'!P23-załącznik_2!P23</f>
        <v>0</v>
      </c>
      <c r="Q23" s="69">
        <f>'załącznik_2 po zmianach'!Q23-załącznik_2!Q23</f>
        <v>0</v>
      </c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  <c r="IU23" s="42"/>
      <c r="IV23" s="42"/>
    </row>
    <row r="24" spans="1:256" s="57" customFormat="1" ht="15" customHeight="1">
      <c r="A24" s="26"/>
      <c r="B24" s="26" t="s">
        <v>35</v>
      </c>
      <c r="C24" s="68" t="s">
        <v>36</v>
      </c>
      <c r="D24" s="69">
        <f>'załącznik_2 po zmianach'!D24-załącznik_2!D24</f>
        <v>-37627</v>
      </c>
      <c r="E24" s="69">
        <f>'załącznik_2 po zmianach'!E24-załącznik_2!E24</f>
        <v>-37627</v>
      </c>
      <c r="F24" s="69">
        <f>'załącznik_2 po zmianach'!F24-załącznik_2!F24</f>
        <v>-37327</v>
      </c>
      <c r="G24" s="69">
        <f>'załącznik_2 po zmianach'!G24-załącznik_2!G24</f>
        <v>-32477</v>
      </c>
      <c r="H24" s="69">
        <f>'załącznik_2 po zmianach'!H24-załącznik_2!H24</f>
        <v>-4850</v>
      </c>
      <c r="I24" s="69">
        <f>'załącznik_2 po zmianach'!I24-załącznik_2!I24</f>
        <v>0</v>
      </c>
      <c r="J24" s="69">
        <f>'załącznik_2 po zmianach'!J24-załącznik_2!J24</f>
        <v>-300</v>
      </c>
      <c r="K24" s="69">
        <f>'załącznik_2 po zmianach'!K24-załącznik_2!K24</f>
        <v>0</v>
      </c>
      <c r="L24" s="69">
        <f>'załącznik_2 po zmianach'!L24-załącznik_2!L24</f>
        <v>0</v>
      </c>
      <c r="M24" s="69">
        <f>'załącznik_2 po zmianach'!M24-załącznik_2!M24</f>
        <v>0</v>
      </c>
      <c r="N24" s="69">
        <f>'załącznik_2 po zmianach'!N24-załącznik_2!N24</f>
        <v>0</v>
      </c>
      <c r="O24" s="69">
        <f>'załącznik_2 po zmianach'!O24-załącznik_2!O24</f>
        <v>0</v>
      </c>
      <c r="P24" s="69">
        <f>'załącznik_2 po zmianach'!P24-załącznik_2!P24</f>
        <v>0</v>
      </c>
      <c r="Q24" s="69">
        <f>'załącznik_2 po zmianach'!Q24-załącznik_2!Q24</f>
        <v>0</v>
      </c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  <c r="IU24" s="42"/>
      <c r="IV24" s="42"/>
    </row>
    <row r="25" spans="1:256" s="57" customFormat="1" ht="29.25" customHeight="1">
      <c r="A25" s="26"/>
      <c r="B25" s="26" t="s">
        <v>202</v>
      </c>
      <c r="C25" s="68" t="s">
        <v>203</v>
      </c>
      <c r="D25" s="69">
        <f>'załącznik_2 po zmianach'!D25-załącznik_2!D25</f>
        <v>31080</v>
      </c>
      <c r="E25" s="69">
        <f>'załącznik_2 po zmianach'!E25-załącznik_2!E25</f>
        <v>31080</v>
      </c>
      <c r="F25" s="69">
        <f>'załącznik_2 po zmianach'!F25-załącznik_2!F25</f>
        <v>24000</v>
      </c>
      <c r="G25" s="69">
        <f>'załącznik_2 po zmianach'!G25-załącznik_2!G25</f>
        <v>24000</v>
      </c>
      <c r="H25" s="69">
        <f>'załącznik_2 po zmianach'!H25-załącznik_2!H25</f>
        <v>0</v>
      </c>
      <c r="I25" s="69">
        <f>'załącznik_2 po zmianach'!I25-załącznik_2!I25</f>
        <v>0</v>
      </c>
      <c r="J25" s="69">
        <f>'załącznik_2 po zmianach'!J25-załącznik_2!J25</f>
        <v>7080</v>
      </c>
      <c r="K25" s="69">
        <f>'załącznik_2 po zmianach'!K25-załącznik_2!K25</f>
        <v>0</v>
      </c>
      <c r="L25" s="69">
        <f>'załącznik_2 po zmianach'!L25-załącznik_2!L25</f>
        <v>0</v>
      </c>
      <c r="M25" s="69">
        <f>'załącznik_2 po zmianach'!M25-załącznik_2!M25</f>
        <v>0</v>
      </c>
      <c r="N25" s="69">
        <f>'załącznik_2 po zmianach'!N25-załącznik_2!N25</f>
        <v>0</v>
      </c>
      <c r="O25" s="69">
        <f>'załącznik_2 po zmianach'!O25-załącznik_2!O25</f>
        <v>0</v>
      </c>
      <c r="P25" s="69">
        <f>'załącznik_2 po zmianach'!P25-załącznik_2!P25</f>
        <v>0</v>
      </c>
      <c r="Q25" s="69">
        <f>'załącznik_2 po zmianach'!Q25-załącznik_2!Q25</f>
        <v>0</v>
      </c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  <c r="IU25" s="42"/>
      <c r="IV25" s="42"/>
    </row>
    <row r="26" spans="1:256" s="57" customFormat="1" ht="30" customHeight="1">
      <c r="A26" s="26"/>
      <c r="B26" s="26" t="s">
        <v>39</v>
      </c>
      <c r="C26" s="68" t="s">
        <v>40</v>
      </c>
      <c r="D26" s="69">
        <f>'załącznik_2 po zmianach'!D26-załącznik_2!D26</f>
        <v>231980</v>
      </c>
      <c r="E26" s="69">
        <f>'załącznik_2 po zmianach'!E26-załącznik_2!E26</f>
        <v>-82696</v>
      </c>
      <c r="F26" s="69">
        <f>'załącznik_2 po zmianach'!F26-załącznik_2!F26</f>
        <v>-82996</v>
      </c>
      <c r="G26" s="69">
        <f>'załącznik_2 po zmianach'!G26-załącznik_2!G26</f>
        <v>8477</v>
      </c>
      <c r="H26" s="69">
        <f>'załącznik_2 po zmianach'!H26-załącznik_2!H26</f>
        <v>-91473</v>
      </c>
      <c r="I26" s="69">
        <f>'załącznik_2 po zmianach'!I26-załącznik_2!I26</f>
        <v>0</v>
      </c>
      <c r="J26" s="69">
        <f>'załącznik_2 po zmianach'!J26-załącznik_2!J26</f>
        <v>300</v>
      </c>
      <c r="K26" s="69">
        <f>'załącznik_2 po zmianach'!K26-załącznik_2!K26</f>
        <v>0</v>
      </c>
      <c r="L26" s="69">
        <f>'załącznik_2 po zmianach'!L26-załącznik_2!L26</f>
        <v>0</v>
      </c>
      <c r="M26" s="69">
        <f>'załącznik_2 po zmianach'!M26-załącznik_2!M26</f>
        <v>0</v>
      </c>
      <c r="N26" s="69">
        <f>'załącznik_2 po zmianach'!N26-załącznik_2!N26</f>
        <v>314676</v>
      </c>
      <c r="O26" s="69">
        <f>'załącznik_2 po zmianach'!O26-załącznik_2!O26</f>
        <v>314676</v>
      </c>
      <c r="P26" s="69">
        <f>'załącznik_2 po zmianach'!P26-załącznik_2!P26</f>
        <v>0</v>
      </c>
      <c r="Q26" s="69">
        <f>'załącznik_2 po zmianach'!Q26-załącznik_2!Q26</f>
        <v>0</v>
      </c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</row>
    <row r="27" spans="1:256" s="57" customFormat="1" ht="30" customHeight="1">
      <c r="A27" s="26"/>
      <c r="B27" s="26" t="s">
        <v>204</v>
      </c>
      <c r="C27" s="68" t="s">
        <v>205</v>
      </c>
      <c r="D27" s="69">
        <f>'załącznik_2 po zmianach'!D27-załącznik_2!D27</f>
        <v>0</v>
      </c>
      <c r="E27" s="69">
        <f>'załącznik_2 po zmianach'!E27-załącznik_2!E27</f>
        <v>0</v>
      </c>
      <c r="F27" s="69">
        <f>'załącznik_2 po zmianach'!F27-załącznik_2!F27</f>
        <v>0</v>
      </c>
      <c r="G27" s="69">
        <f>'załącznik_2 po zmianach'!G27-załącznik_2!G27</f>
        <v>0</v>
      </c>
      <c r="H27" s="69">
        <f>'załącznik_2 po zmianach'!H27-załącznik_2!H27</f>
        <v>0</v>
      </c>
      <c r="I27" s="69">
        <f>'załącznik_2 po zmianach'!I27-załącznik_2!I27</f>
        <v>0</v>
      </c>
      <c r="J27" s="69">
        <f>'załącznik_2 po zmianach'!J27-załącznik_2!J27</f>
        <v>0</v>
      </c>
      <c r="K27" s="69">
        <f>'załącznik_2 po zmianach'!K27-załącznik_2!K27</f>
        <v>0</v>
      </c>
      <c r="L27" s="69">
        <f>'załącznik_2 po zmianach'!L27-załącznik_2!L27</f>
        <v>0</v>
      </c>
      <c r="M27" s="69">
        <f>'załącznik_2 po zmianach'!M27-załącznik_2!M27</f>
        <v>0</v>
      </c>
      <c r="N27" s="69">
        <f>'załącznik_2 po zmianach'!N27-załącznik_2!N27</f>
        <v>0</v>
      </c>
      <c r="O27" s="69">
        <f>'załącznik_2 po zmianach'!O27-załącznik_2!O27</f>
        <v>0</v>
      </c>
      <c r="P27" s="69">
        <f>'załącznik_2 po zmianach'!P27-załącznik_2!P27</f>
        <v>0</v>
      </c>
      <c r="Q27" s="69">
        <f>'załącznik_2 po zmianach'!Q27-załącznik_2!Q27</f>
        <v>0</v>
      </c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</row>
    <row r="28" spans="1:256" s="57" customFormat="1">
      <c r="A28" s="26"/>
      <c r="B28" s="26" t="s">
        <v>43</v>
      </c>
      <c r="C28" s="68" t="s">
        <v>44</v>
      </c>
      <c r="D28" s="69">
        <f>'załącznik_2 po zmianach'!D28-załącznik_2!D28</f>
        <v>157905</v>
      </c>
      <c r="E28" s="69">
        <f>'załącznik_2 po zmianach'!E28-załącznik_2!E28</f>
        <v>157905</v>
      </c>
      <c r="F28" s="69">
        <f>'załącznik_2 po zmianach'!F28-załącznik_2!F28</f>
        <v>198805</v>
      </c>
      <c r="G28" s="69">
        <f>'załącznik_2 po zmianach'!G28-załącznik_2!G28</f>
        <v>0</v>
      </c>
      <c r="H28" s="69">
        <f>'załącznik_2 po zmianach'!H28-załącznik_2!H28</f>
        <v>198805</v>
      </c>
      <c r="I28" s="69">
        <f>'załącznik_2 po zmianach'!I28-załącznik_2!I28</f>
        <v>0</v>
      </c>
      <c r="J28" s="69">
        <f>'załącznik_2 po zmianach'!J28-załącznik_2!J28</f>
        <v>-40900</v>
      </c>
      <c r="K28" s="69">
        <f>'załącznik_2 po zmianach'!K28-załącznik_2!K28</f>
        <v>0</v>
      </c>
      <c r="L28" s="69">
        <f>'załącznik_2 po zmianach'!L28-załącznik_2!L28</f>
        <v>0</v>
      </c>
      <c r="M28" s="69">
        <f>'załącznik_2 po zmianach'!M28-załącznik_2!M28</f>
        <v>0</v>
      </c>
      <c r="N28" s="69">
        <f>'załącznik_2 po zmianach'!N28-załącznik_2!N28</f>
        <v>0</v>
      </c>
      <c r="O28" s="69">
        <f>'załącznik_2 po zmianach'!O28-załącznik_2!O28</f>
        <v>0</v>
      </c>
      <c r="P28" s="69">
        <f>'załącznik_2 po zmianach'!P28-załącznik_2!P28</f>
        <v>0</v>
      </c>
      <c r="Q28" s="69">
        <f>'załącznik_2 po zmianach'!Q28-załącznik_2!Q28</f>
        <v>0</v>
      </c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</row>
    <row r="29" spans="1:256" s="57" customFormat="1" ht="45.75" customHeight="1">
      <c r="A29" s="26" t="s">
        <v>45</v>
      </c>
      <c r="B29" s="26"/>
      <c r="C29" s="68" t="s">
        <v>46</v>
      </c>
      <c r="D29" s="69">
        <f>'załącznik_2 po zmianach'!D29-załącznik_2!D29</f>
        <v>0</v>
      </c>
      <c r="E29" s="69">
        <f>'załącznik_2 po zmianach'!E29-załącznik_2!E29</f>
        <v>0</v>
      </c>
      <c r="F29" s="69">
        <f>'załącznik_2 po zmianach'!F29-załącznik_2!F29</f>
        <v>0</v>
      </c>
      <c r="G29" s="69">
        <f>'załącznik_2 po zmianach'!G29-załącznik_2!G29</f>
        <v>0</v>
      </c>
      <c r="H29" s="69">
        <f>'załącznik_2 po zmianach'!H29-załącznik_2!H29</f>
        <v>0</v>
      </c>
      <c r="I29" s="69">
        <f>'załącznik_2 po zmianach'!I29-załącznik_2!I29</f>
        <v>0</v>
      </c>
      <c r="J29" s="69">
        <f>'załącznik_2 po zmianach'!J29-załącznik_2!J29</f>
        <v>0</v>
      </c>
      <c r="K29" s="69">
        <f>'załącznik_2 po zmianach'!K29-załącznik_2!K29</f>
        <v>0</v>
      </c>
      <c r="L29" s="69">
        <f>'załącznik_2 po zmianach'!L29-załącznik_2!L29</f>
        <v>0</v>
      </c>
      <c r="M29" s="69">
        <f>'załącznik_2 po zmianach'!M29-załącznik_2!M29</f>
        <v>0</v>
      </c>
      <c r="N29" s="69">
        <f>'załącznik_2 po zmianach'!N29-załącznik_2!N29</f>
        <v>0</v>
      </c>
      <c r="O29" s="69">
        <f>'załącznik_2 po zmianach'!O29-załącznik_2!O29</f>
        <v>0</v>
      </c>
      <c r="P29" s="69">
        <f>'załącznik_2 po zmianach'!P29-załącznik_2!P29</f>
        <v>0</v>
      </c>
      <c r="Q29" s="69">
        <f>'załącznik_2 po zmianach'!Q29-załącznik_2!Q29</f>
        <v>0</v>
      </c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  <c r="IQ29" s="42"/>
      <c r="IR29" s="42"/>
      <c r="IS29" s="42"/>
      <c r="IT29" s="42"/>
      <c r="IU29" s="42"/>
      <c r="IV29" s="42"/>
    </row>
    <row r="30" spans="1:256" s="57" customFormat="1" ht="39.6" customHeight="1">
      <c r="A30" s="26"/>
      <c r="B30" s="26" t="s">
        <v>47</v>
      </c>
      <c r="C30" s="68" t="s">
        <v>48</v>
      </c>
      <c r="D30" s="69">
        <f>'załącznik_2 po zmianach'!D30-załącznik_2!D30</f>
        <v>0</v>
      </c>
      <c r="E30" s="69">
        <f>'załącznik_2 po zmianach'!E30-załącznik_2!E30</f>
        <v>0</v>
      </c>
      <c r="F30" s="69">
        <f>'załącznik_2 po zmianach'!F30-załącznik_2!F30</f>
        <v>0</v>
      </c>
      <c r="G30" s="69">
        <f>'załącznik_2 po zmianach'!G30-załącznik_2!G30</f>
        <v>0</v>
      </c>
      <c r="H30" s="69">
        <f>'załącznik_2 po zmianach'!H30-załącznik_2!H30</f>
        <v>0</v>
      </c>
      <c r="I30" s="69">
        <f>'załącznik_2 po zmianach'!I30-załącznik_2!I30</f>
        <v>0</v>
      </c>
      <c r="J30" s="69">
        <f>'załącznik_2 po zmianach'!J30-załącznik_2!J30</f>
        <v>0</v>
      </c>
      <c r="K30" s="69">
        <f>'załącznik_2 po zmianach'!K30-załącznik_2!K30</f>
        <v>0</v>
      </c>
      <c r="L30" s="69">
        <f>'załącznik_2 po zmianach'!L30-załącznik_2!L30</f>
        <v>0</v>
      </c>
      <c r="M30" s="69">
        <f>'załącznik_2 po zmianach'!M30-załącznik_2!M30</f>
        <v>0</v>
      </c>
      <c r="N30" s="69">
        <f>'załącznik_2 po zmianach'!N30-załącznik_2!N30</f>
        <v>0</v>
      </c>
      <c r="O30" s="69">
        <f>'załącznik_2 po zmianach'!O30-załącznik_2!O30</f>
        <v>0</v>
      </c>
      <c r="P30" s="69">
        <f>'załącznik_2 po zmianach'!P30-załącznik_2!P30</f>
        <v>0</v>
      </c>
      <c r="Q30" s="69">
        <f>'załącznik_2 po zmianach'!Q30-załącznik_2!Q30</f>
        <v>0</v>
      </c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  <c r="IP30" s="42"/>
      <c r="IQ30" s="42"/>
      <c r="IR30" s="42"/>
      <c r="IS30" s="42"/>
      <c r="IT30" s="42"/>
      <c r="IU30" s="42"/>
      <c r="IV30" s="42"/>
    </row>
    <row r="31" spans="1:256" s="57" customFormat="1" ht="29.25" customHeight="1">
      <c r="A31" s="26" t="s">
        <v>49</v>
      </c>
      <c r="B31" s="26"/>
      <c r="C31" s="68" t="s">
        <v>50</v>
      </c>
      <c r="D31" s="69">
        <f>'załącznik_2 po zmianach'!D31-załącznik_2!D31</f>
        <v>-272176</v>
      </c>
      <c r="E31" s="69">
        <f>'załącznik_2 po zmianach'!E31-załącznik_2!E31</f>
        <v>-272176</v>
      </c>
      <c r="F31" s="69">
        <f>'załącznik_2 po zmianach'!F31-załącznik_2!F31</f>
        <v>-255676</v>
      </c>
      <c r="G31" s="69">
        <f>'załącznik_2 po zmianach'!G31-załącznik_2!G31</f>
        <v>-41582</v>
      </c>
      <c r="H31" s="69">
        <f>'załącznik_2 po zmianach'!H31-załącznik_2!H31</f>
        <v>-214094</v>
      </c>
      <c r="I31" s="69">
        <f>'załącznik_2 po zmianach'!I31-załącznik_2!I31</f>
        <v>-16500</v>
      </c>
      <c r="J31" s="69">
        <f>'załącznik_2 po zmianach'!J31-załącznik_2!J31</f>
        <v>0</v>
      </c>
      <c r="K31" s="69">
        <f>'załącznik_2 po zmianach'!K31-załącznik_2!K31</f>
        <v>0</v>
      </c>
      <c r="L31" s="69">
        <f>'załącznik_2 po zmianach'!L31-załącznik_2!L31</f>
        <v>0</v>
      </c>
      <c r="M31" s="69">
        <f>'załącznik_2 po zmianach'!M31-załącznik_2!M31</f>
        <v>0</v>
      </c>
      <c r="N31" s="69">
        <f>'załącznik_2 po zmianach'!N31-załącznik_2!N31</f>
        <v>0</v>
      </c>
      <c r="O31" s="69">
        <f>'załącznik_2 po zmianach'!O31-załącznik_2!O31</f>
        <v>0</v>
      </c>
      <c r="P31" s="69">
        <f>'załącznik_2 po zmianach'!P31-załącznik_2!P31</f>
        <v>0</v>
      </c>
      <c r="Q31" s="69">
        <f>'załącznik_2 po zmianach'!Q31-załącznik_2!Q31</f>
        <v>0</v>
      </c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  <c r="IU31" s="42"/>
      <c r="IV31" s="42"/>
    </row>
    <row r="32" spans="1:256" s="57" customFormat="1" ht="17.100000000000001" customHeight="1">
      <c r="A32" s="26"/>
      <c r="B32" s="26" t="s">
        <v>206</v>
      </c>
      <c r="C32" s="68" t="s">
        <v>207</v>
      </c>
      <c r="D32" s="69">
        <f>'załącznik_2 po zmianach'!D32-załącznik_2!D32</f>
        <v>50000</v>
      </c>
      <c r="E32" s="69">
        <f>'załącznik_2 po zmianach'!E32-załącznik_2!E32</f>
        <v>50000</v>
      </c>
      <c r="F32" s="69">
        <f>'załącznik_2 po zmianach'!F32-załącznik_2!F32</f>
        <v>50000</v>
      </c>
      <c r="G32" s="69">
        <f>'załącznik_2 po zmianach'!G32-załącznik_2!G32</f>
        <v>0</v>
      </c>
      <c r="H32" s="69">
        <f>'załącznik_2 po zmianach'!H32-załącznik_2!H32</f>
        <v>50000</v>
      </c>
      <c r="I32" s="69">
        <f>'załącznik_2 po zmianach'!I32-załącznik_2!I32</f>
        <v>0</v>
      </c>
      <c r="J32" s="69">
        <f>'załącznik_2 po zmianach'!J32-załącznik_2!J32</f>
        <v>0</v>
      </c>
      <c r="K32" s="69">
        <f>'załącznik_2 po zmianach'!K32-załącznik_2!K32</f>
        <v>0</v>
      </c>
      <c r="L32" s="69">
        <f>'załącznik_2 po zmianach'!L32-załącznik_2!L32</f>
        <v>0</v>
      </c>
      <c r="M32" s="69">
        <f>'załącznik_2 po zmianach'!M32-załącznik_2!M32</f>
        <v>0</v>
      </c>
      <c r="N32" s="69">
        <f>'załącznik_2 po zmianach'!N32-załącznik_2!N32</f>
        <v>0</v>
      </c>
      <c r="O32" s="69">
        <f>'załącznik_2 po zmianach'!O32-załącznik_2!O32</f>
        <v>0</v>
      </c>
      <c r="P32" s="69">
        <f>'załącznik_2 po zmianach'!P32-załącznik_2!P32</f>
        <v>0</v>
      </c>
      <c r="Q32" s="69">
        <f>'załącznik_2 po zmianach'!Q32-załącznik_2!Q32</f>
        <v>0</v>
      </c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  <c r="IU32" s="42"/>
      <c r="IV32" s="42"/>
    </row>
    <row r="33" spans="1:256" s="57" customFormat="1" ht="15" customHeight="1">
      <c r="A33" s="26"/>
      <c r="B33" s="26" t="s">
        <v>51</v>
      </c>
      <c r="C33" s="68" t="s">
        <v>52</v>
      </c>
      <c r="D33" s="69">
        <f>'załącznik_2 po zmianach'!D33-załącznik_2!D33</f>
        <v>-21500</v>
      </c>
      <c r="E33" s="69">
        <f>'załącznik_2 po zmianach'!E33-załącznik_2!E33</f>
        <v>-21500</v>
      </c>
      <c r="F33" s="69">
        <f>'załącznik_2 po zmianach'!F33-załącznik_2!F33</f>
        <v>0</v>
      </c>
      <c r="G33" s="69">
        <f>'załącznik_2 po zmianach'!G33-załącznik_2!G33</f>
        <v>0</v>
      </c>
      <c r="H33" s="69">
        <f>'załącznik_2 po zmianach'!H33-załącznik_2!H33</f>
        <v>0</v>
      </c>
      <c r="I33" s="69">
        <f>'załącznik_2 po zmianach'!I33-załącznik_2!I33</f>
        <v>-21500</v>
      </c>
      <c r="J33" s="69">
        <f>'załącznik_2 po zmianach'!J33-załącznik_2!J33</f>
        <v>0</v>
      </c>
      <c r="K33" s="69">
        <f>'załącznik_2 po zmianach'!K33-załącznik_2!K33</f>
        <v>0</v>
      </c>
      <c r="L33" s="69">
        <f>'załącznik_2 po zmianach'!L33-załącznik_2!L33</f>
        <v>0</v>
      </c>
      <c r="M33" s="69">
        <f>'załącznik_2 po zmianach'!M33-załącznik_2!M33</f>
        <v>0</v>
      </c>
      <c r="N33" s="69">
        <f>'załącznik_2 po zmianach'!N33-załącznik_2!N33</f>
        <v>0</v>
      </c>
      <c r="O33" s="69">
        <f>'załącznik_2 po zmianach'!O33-załącznik_2!O33</f>
        <v>0</v>
      </c>
      <c r="P33" s="69">
        <f>'załącznik_2 po zmianach'!P33-załącznik_2!P33</f>
        <v>0</v>
      </c>
      <c r="Q33" s="69">
        <f>'załącznik_2 po zmianach'!Q33-załącznik_2!Q33</f>
        <v>0</v>
      </c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  <c r="IO33" s="42"/>
      <c r="IP33" s="42"/>
      <c r="IQ33" s="42"/>
      <c r="IR33" s="42"/>
      <c r="IS33" s="42"/>
      <c r="IT33" s="42"/>
      <c r="IU33" s="42"/>
      <c r="IV33" s="42"/>
    </row>
    <row r="34" spans="1:256" s="57" customFormat="1" ht="15" customHeight="1">
      <c r="A34" s="26"/>
      <c r="B34" s="26" t="s">
        <v>208</v>
      </c>
      <c r="C34" s="68" t="s">
        <v>209</v>
      </c>
      <c r="D34" s="69">
        <f>'załącznik_2 po zmianach'!D34-załącznik_2!D34</f>
        <v>0</v>
      </c>
      <c r="E34" s="69">
        <f>'załącznik_2 po zmianach'!E34-załącznik_2!E34</f>
        <v>0</v>
      </c>
      <c r="F34" s="69">
        <f>'załącznik_2 po zmianach'!F34-załącznik_2!F34</f>
        <v>0</v>
      </c>
      <c r="G34" s="69">
        <f>'załącznik_2 po zmianach'!G34-załącznik_2!G34</f>
        <v>0</v>
      </c>
      <c r="H34" s="69">
        <f>'załącznik_2 po zmianach'!H34-załącznik_2!H34</f>
        <v>0</v>
      </c>
      <c r="I34" s="69">
        <f>'załącznik_2 po zmianach'!I34-załącznik_2!I34</f>
        <v>0</v>
      </c>
      <c r="J34" s="69">
        <f>'załącznik_2 po zmianach'!J34-załącznik_2!J34</f>
        <v>0</v>
      </c>
      <c r="K34" s="69">
        <f>'załącznik_2 po zmianach'!K34-załącznik_2!K34</f>
        <v>0</v>
      </c>
      <c r="L34" s="69">
        <f>'załącznik_2 po zmianach'!L34-załącznik_2!L34</f>
        <v>0</v>
      </c>
      <c r="M34" s="69">
        <f>'załącznik_2 po zmianach'!M34-załącznik_2!M34</f>
        <v>0</v>
      </c>
      <c r="N34" s="69">
        <f>'załącznik_2 po zmianach'!N34-załącznik_2!N34</f>
        <v>0</v>
      </c>
      <c r="O34" s="69">
        <f>'załącznik_2 po zmianach'!O34-załącznik_2!O34</f>
        <v>0</v>
      </c>
      <c r="P34" s="69">
        <f>'załącznik_2 po zmianach'!P34-załącznik_2!P34</f>
        <v>0</v>
      </c>
      <c r="Q34" s="69">
        <f>'załącznik_2 po zmianach'!Q34-załącznik_2!Q34</f>
        <v>0</v>
      </c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  <c r="IL34" s="42"/>
      <c r="IM34" s="42"/>
      <c r="IN34" s="42"/>
      <c r="IO34" s="42"/>
      <c r="IP34" s="42"/>
      <c r="IQ34" s="42"/>
      <c r="IR34" s="42"/>
      <c r="IS34" s="42"/>
      <c r="IT34" s="42"/>
      <c r="IU34" s="42"/>
      <c r="IV34" s="42"/>
    </row>
    <row r="35" spans="1:256" s="57" customFormat="1" ht="15" customHeight="1">
      <c r="A35" s="26"/>
      <c r="B35" s="26" t="s">
        <v>53</v>
      </c>
      <c r="C35" s="68" t="s">
        <v>54</v>
      </c>
      <c r="D35" s="69">
        <f>'załącznik_2 po zmianach'!D35-załącznik_2!D35</f>
        <v>-280676</v>
      </c>
      <c r="E35" s="69">
        <f>'załącznik_2 po zmianach'!E35-załącznik_2!E35</f>
        <v>-280676</v>
      </c>
      <c r="F35" s="69">
        <f>'załącznik_2 po zmianach'!F35-załącznik_2!F35</f>
        <v>-280676</v>
      </c>
      <c r="G35" s="69">
        <f>'załącznik_2 po zmianach'!G35-załącznik_2!G35</f>
        <v>-16582</v>
      </c>
      <c r="H35" s="69">
        <f>'załącznik_2 po zmianach'!H35-załącznik_2!H35</f>
        <v>-264094</v>
      </c>
      <c r="I35" s="69">
        <f>'załącznik_2 po zmianach'!I35-załącznik_2!I35</f>
        <v>0</v>
      </c>
      <c r="J35" s="69">
        <f>'załącznik_2 po zmianach'!J35-załącznik_2!J35</f>
        <v>0</v>
      </c>
      <c r="K35" s="69">
        <f>'załącznik_2 po zmianach'!K35-załącznik_2!K35</f>
        <v>0</v>
      </c>
      <c r="L35" s="69">
        <f>'załącznik_2 po zmianach'!L35-załącznik_2!L35</f>
        <v>0</v>
      </c>
      <c r="M35" s="69">
        <f>'załącznik_2 po zmianach'!M35-załącznik_2!M35</f>
        <v>0</v>
      </c>
      <c r="N35" s="69">
        <f>'załącznik_2 po zmianach'!N35-załącznik_2!N35</f>
        <v>0</v>
      </c>
      <c r="O35" s="69">
        <f>'załącznik_2 po zmianach'!O35-załącznik_2!O35</f>
        <v>0</v>
      </c>
      <c r="P35" s="69">
        <f>'załącznik_2 po zmianach'!P35-załącznik_2!P35</f>
        <v>0</v>
      </c>
      <c r="Q35" s="69">
        <f>'załącznik_2 po zmianach'!Q35-załącznik_2!Q35</f>
        <v>0</v>
      </c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2"/>
      <c r="IS35" s="42"/>
      <c r="IT35" s="42"/>
      <c r="IU35" s="42"/>
      <c r="IV35" s="42"/>
    </row>
    <row r="36" spans="1:256" s="57" customFormat="1" ht="15" customHeight="1">
      <c r="A36" s="26"/>
      <c r="B36" s="26" t="s">
        <v>210</v>
      </c>
      <c r="C36" s="68" t="s">
        <v>211</v>
      </c>
      <c r="D36" s="69">
        <f>'załącznik_2 po zmianach'!D36-załącznik_2!D36</f>
        <v>0</v>
      </c>
      <c r="E36" s="69">
        <f>'załącznik_2 po zmianach'!E36-załącznik_2!E36</f>
        <v>0</v>
      </c>
      <c r="F36" s="69">
        <f>'załącznik_2 po zmianach'!F36-załącznik_2!F36</f>
        <v>0</v>
      </c>
      <c r="G36" s="69">
        <f>'załącznik_2 po zmianach'!G36-załącznik_2!G36</f>
        <v>0</v>
      </c>
      <c r="H36" s="69">
        <f>'załącznik_2 po zmianach'!H36-załącznik_2!H36</f>
        <v>0</v>
      </c>
      <c r="I36" s="69">
        <f>'załącznik_2 po zmianach'!I36-załącznik_2!I36</f>
        <v>0</v>
      </c>
      <c r="J36" s="69">
        <f>'załącznik_2 po zmianach'!J36-załącznik_2!J36</f>
        <v>0</v>
      </c>
      <c r="K36" s="69">
        <f>'załącznik_2 po zmianach'!K36-załącznik_2!K36</f>
        <v>0</v>
      </c>
      <c r="L36" s="69">
        <f>'załącznik_2 po zmianach'!L36-załącznik_2!L36</f>
        <v>0</v>
      </c>
      <c r="M36" s="69">
        <f>'załącznik_2 po zmianach'!M36-załącznik_2!M36</f>
        <v>0</v>
      </c>
      <c r="N36" s="69">
        <f>'załącznik_2 po zmianach'!N36-załącznik_2!N36</f>
        <v>0</v>
      </c>
      <c r="O36" s="69">
        <f>'załącznik_2 po zmianach'!O36-załącznik_2!O36</f>
        <v>0</v>
      </c>
      <c r="P36" s="69">
        <f>'załącznik_2 po zmianach'!P36-załącznik_2!P36</f>
        <v>0</v>
      </c>
      <c r="Q36" s="69">
        <f>'załącznik_2 po zmianach'!Q36-załącznik_2!Q36</f>
        <v>0</v>
      </c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  <c r="IS36" s="42"/>
      <c r="IT36" s="42"/>
      <c r="IU36" s="42"/>
      <c r="IV36" s="42"/>
    </row>
    <row r="37" spans="1:256" s="57" customFormat="1" ht="15" customHeight="1">
      <c r="A37" s="26"/>
      <c r="B37" s="26" t="s">
        <v>212</v>
      </c>
      <c r="C37" s="68" t="s">
        <v>44</v>
      </c>
      <c r="D37" s="69">
        <f>'załącznik_2 po zmianach'!D37-załącznik_2!D37</f>
        <v>-20000</v>
      </c>
      <c r="E37" s="69">
        <f>'załącznik_2 po zmianach'!E37-załącznik_2!E37</f>
        <v>-20000</v>
      </c>
      <c r="F37" s="69">
        <f>'załącznik_2 po zmianach'!F37-załącznik_2!F37</f>
        <v>-25000</v>
      </c>
      <c r="G37" s="69">
        <f>'załącznik_2 po zmianach'!G37-załącznik_2!G37</f>
        <v>-25000</v>
      </c>
      <c r="H37" s="69">
        <f>'załącznik_2 po zmianach'!H37-załącznik_2!H37</f>
        <v>0</v>
      </c>
      <c r="I37" s="69">
        <f>'załącznik_2 po zmianach'!I37-załącznik_2!I37</f>
        <v>5000</v>
      </c>
      <c r="J37" s="69">
        <f>'załącznik_2 po zmianach'!J37-załącznik_2!J37</f>
        <v>0</v>
      </c>
      <c r="K37" s="69">
        <f>'załącznik_2 po zmianach'!K37-załącznik_2!K37</f>
        <v>0</v>
      </c>
      <c r="L37" s="69">
        <f>'załącznik_2 po zmianach'!L37-załącznik_2!L37</f>
        <v>0</v>
      </c>
      <c r="M37" s="69">
        <f>'załącznik_2 po zmianach'!M37-załącznik_2!M37</f>
        <v>0</v>
      </c>
      <c r="N37" s="69">
        <f>'załącznik_2 po zmianach'!N37-załącznik_2!N37</f>
        <v>0</v>
      </c>
      <c r="O37" s="69">
        <f>'załącznik_2 po zmianach'!O37-załącznik_2!O37</f>
        <v>0</v>
      </c>
      <c r="P37" s="69">
        <f>'załącznik_2 po zmianach'!P37-załącznik_2!P37</f>
        <v>0</v>
      </c>
      <c r="Q37" s="69">
        <f>'załącznik_2 po zmianach'!Q37-załącznik_2!Q37</f>
        <v>0</v>
      </c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2"/>
      <c r="IS37" s="42"/>
      <c r="IT37" s="42"/>
      <c r="IU37" s="42"/>
      <c r="IV37" s="42"/>
    </row>
    <row r="38" spans="1:256" s="57" customFormat="1" ht="15.75" customHeight="1">
      <c r="A38" s="26" t="s">
        <v>213</v>
      </c>
      <c r="B38" s="26"/>
      <c r="C38" s="68" t="s">
        <v>214</v>
      </c>
      <c r="D38" s="69">
        <f>'załącznik_2 po zmianach'!D38-załącznik_2!D38</f>
        <v>-169154</v>
      </c>
      <c r="E38" s="69">
        <f>'załącznik_2 po zmianach'!E38-załącznik_2!E38</f>
        <v>-169154</v>
      </c>
      <c r="F38" s="69">
        <f>'załącznik_2 po zmianach'!F38-załącznik_2!F38</f>
        <v>0</v>
      </c>
      <c r="G38" s="69">
        <f>'załącznik_2 po zmianach'!G38-załącznik_2!G38</f>
        <v>0</v>
      </c>
      <c r="H38" s="69">
        <f>'załącznik_2 po zmianach'!H38-załącznik_2!H38</f>
        <v>0</v>
      </c>
      <c r="I38" s="69">
        <f>'załącznik_2 po zmianach'!I38-załącznik_2!I38</f>
        <v>0</v>
      </c>
      <c r="J38" s="69">
        <f>'załącznik_2 po zmianach'!J38-załącznik_2!J38</f>
        <v>0</v>
      </c>
      <c r="K38" s="69">
        <f>'załącznik_2 po zmianach'!K38-załącznik_2!K38</f>
        <v>0</v>
      </c>
      <c r="L38" s="69">
        <f>'załącznik_2 po zmianach'!L38-załącznik_2!L38</f>
        <v>0</v>
      </c>
      <c r="M38" s="69">
        <f>'załącznik_2 po zmianach'!M38-załącznik_2!M38</f>
        <v>-169154</v>
      </c>
      <c r="N38" s="69">
        <f>'załącznik_2 po zmianach'!N38-załącznik_2!N38</f>
        <v>0</v>
      </c>
      <c r="O38" s="69">
        <f>'załącznik_2 po zmianach'!O38-załącznik_2!O38</f>
        <v>0</v>
      </c>
      <c r="P38" s="69">
        <f>'załącznik_2 po zmianach'!P38-załącznik_2!P38</f>
        <v>0</v>
      </c>
      <c r="Q38" s="69">
        <f>'załącznik_2 po zmianach'!Q38-załącznik_2!Q38</f>
        <v>0</v>
      </c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  <c r="IO38" s="42"/>
      <c r="IP38" s="42"/>
      <c r="IQ38" s="42"/>
      <c r="IR38" s="42"/>
      <c r="IS38" s="42"/>
      <c r="IT38" s="42"/>
      <c r="IU38" s="42"/>
      <c r="IV38" s="42"/>
    </row>
    <row r="39" spans="1:256" s="57" customFormat="1" ht="45" customHeight="1">
      <c r="A39" s="26"/>
      <c r="B39" s="26" t="s">
        <v>215</v>
      </c>
      <c r="C39" s="68" t="s">
        <v>216</v>
      </c>
      <c r="D39" s="69">
        <f>'załącznik_2 po zmianach'!D39-załącznik_2!D39</f>
        <v>-169154</v>
      </c>
      <c r="E39" s="69">
        <f>'załącznik_2 po zmianach'!E39-załącznik_2!E39</f>
        <v>-169154</v>
      </c>
      <c r="F39" s="69">
        <f>'załącznik_2 po zmianach'!F39-załącznik_2!F39</f>
        <v>0</v>
      </c>
      <c r="G39" s="69">
        <f>'załącznik_2 po zmianach'!G39-załącznik_2!G39</f>
        <v>0</v>
      </c>
      <c r="H39" s="69">
        <f>'załącznik_2 po zmianach'!H39-załącznik_2!H39</f>
        <v>0</v>
      </c>
      <c r="I39" s="69">
        <f>'załącznik_2 po zmianach'!I39-załącznik_2!I39</f>
        <v>0</v>
      </c>
      <c r="J39" s="69">
        <f>'załącznik_2 po zmianach'!J39-załącznik_2!J39</f>
        <v>0</v>
      </c>
      <c r="K39" s="69">
        <f>'załącznik_2 po zmianach'!K39-załącznik_2!K39</f>
        <v>0</v>
      </c>
      <c r="L39" s="69">
        <f>'załącznik_2 po zmianach'!L39-załącznik_2!L39</f>
        <v>0</v>
      </c>
      <c r="M39" s="69">
        <f>'załącznik_2 po zmianach'!M39-załącznik_2!M39</f>
        <v>-169154</v>
      </c>
      <c r="N39" s="69">
        <f>'załącznik_2 po zmianach'!N39-załącznik_2!N39</f>
        <v>0</v>
      </c>
      <c r="O39" s="69">
        <f>'załącznik_2 po zmianach'!O39-załącznik_2!O39</f>
        <v>0</v>
      </c>
      <c r="P39" s="69">
        <f>'załącznik_2 po zmianach'!P39-załącznik_2!P39</f>
        <v>0</v>
      </c>
      <c r="Q39" s="69">
        <f>'załącznik_2 po zmianach'!Q39-załącznik_2!Q39</f>
        <v>0</v>
      </c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  <c r="IL39" s="42"/>
      <c r="IM39" s="42"/>
      <c r="IN39" s="42"/>
      <c r="IO39" s="42"/>
      <c r="IP39" s="42"/>
      <c r="IQ39" s="42"/>
      <c r="IR39" s="42"/>
      <c r="IS39" s="42"/>
      <c r="IT39" s="42"/>
      <c r="IU39" s="42"/>
      <c r="IV39" s="42"/>
    </row>
    <row r="40" spans="1:256" s="57" customFormat="1" ht="15.75" customHeight="1">
      <c r="A40" s="26" t="s">
        <v>99</v>
      </c>
      <c r="B40" s="26"/>
      <c r="C40" s="68" t="s">
        <v>100</v>
      </c>
      <c r="D40" s="69">
        <f>'załącznik_2 po zmianach'!D40-załącznik_2!D40</f>
        <v>22960</v>
      </c>
      <c r="E40" s="69">
        <f>'załącznik_2 po zmianach'!E40-załącznik_2!E40</f>
        <v>22960</v>
      </c>
      <c r="F40" s="69">
        <f>'załącznik_2 po zmianach'!F40-załącznik_2!F40</f>
        <v>22960</v>
      </c>
      <c r="G40" s="69">
        <f>'załącznik_2 po zmianach'!G40-załącznik_2!G40</f>
        <v>0</v>
      </c>
      <c r="H40" s="69">
        <f>'załącznik_2 po zmianach'!H40-załącznik_2!H40</f>
        <v>22960</v>
      </c>
      <c r="I40" s="69">
        <f>'załącznik_2 po zmianach'!I40-załącznik_2!I40</f>
        <v>0</v>
      </c>
      <c r="J40" s="69">
        <f>'załącznik_2 po zmianach'!J40-załącznik_2!J40</f>
        <v>0</v>
      </c>
      <c r="K40" s="69">
        <f>'załącznik_2 po zmianach'!K40-załącznik_2!K40</f>
        <v>0</v>
      </c>
      <c r="L40" s="69">
        <f>'załącznik_2 po zmianach'!L40-załącznik_2!L40</f>
        <v>0</v>
      </c>
      <c r="M40" s="69">
        <f>'załącznik_2 po zmianach'!M40-załącznik_2!M40</f>
        <v>0</v>
      </c>
      <c r="N40" s="69">
        <f>'załącznik_2 po zmianach'!N40-załącznik_2!N40</f>
        <v>0</v>
      </c>
      <c r="O40" s="69">
        <f>'załącznik_2 po zmianach'!O40-załącznik_2!O40</f>
        <v>0</v>
      </c>
      <c r="P40" s="69">
        <f>'załącznik_2 po zmianach'!P40-załącznik_2!P40</f>
        <v>0</v>
      </c>
      <c r="Q40" s="69">
        <f>'załącznik_2 po zmianach'!Q40-załącznik_2!Q40</f>
        <v>0</v>
      </c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  <c r="IL40" s="42"/>
      <c r="IM40" s="42"/>
      <c r="IN40" s="42"/>
      <c r="IO40" s="42"/>
      <c r="IP40" s="42"/>
      <c r="IQ40" s="42"/>
      <c r="IR40" s="42"/>
      <c r="IS40" s="42"/>
      <c r="IT40" s="42"/>
      <c r="IU40" s="42"/>
      <c r="IV40" s="42"/>
    </row>
    <row r="41" spans="1:256" s="57" customFormat="1" ht="15.75" customHeight="1">
      <c r="A41" s="26"/>
      <c r="B41" s="26" t="s">
        <v>217</v>
      </c>
      <c r="C41" s="68" t="s">
        <v>218</v>
      </c>
      <c r="D41" s="69">
        <f>'załącznik_2 po zmianach'!D41-załącznik_2!D41</f>
        <v>0</v>
      </c>
      <c r="E41" s="69">
        <f>'załącznik_2 po zmianach'!E41-załącznik_2!E41</f>
        <v>0</v>
      </c>
      <c r="F41" s="69">
        <f>'załącznik_2 po zmianach'!F41-załącznik_2!F41</f>
        <v>0</v>
      </c>
      <c r="G41" s="69">
        <f>'załącznik_2 po zmianach'!G41-załącznik_2!G41</f>
        <v>0</v>
      </c>
      <c r="H41" s="69">
        <f>'załącznik_2 po zmianach'!H41-załącznik_2!H41</f>
        <v>0</v>
      </c>
      <c r="I41" s="69">
        <f>'załącznik_2 po zmianach'!I41-załącznik_2!I41</f>
        <v>0</v>
      </c>
      <c r="J41" s="69">
        <f>'załącznik_2 po zmianach'!J41-załącznik_2!J41</f>
        <v>0</v>
      </c>
      <c r="K41" s="69">
        <f>'załącznik_2 po zmianach'!K41-załącznik_2!K41</f>
        <v>0</v>
      </c>
      <c r="L41" s="69">
        <f>'załącznik_2 po zmianach'!L41-załącznik_2!L41</f>
        <v>0</v>
      </c>
      <c r="M41" s="69">
        <f>'załącznik_2 po zmianach'!M41-załącznik_2!M41</f>
        <v>0</v>
      </c>
      <c r="N41" s="69">
        <f>'załącznik_2 po zmianach'!N41-załącznik_2!N41</f>
        <v>0</v>
      </c>
      <c r="O41" s="69">
        <f>'załącznik_2 po zmianach'!O41-załącznik_2!O41</f>
        <v>0</v>
      </c>
      <c r="P41" s="69">
        <f>'załącznik_2 po zmianach'!P41-załącznik_2!P41</f>
        <v>0</v>
      </c>
      <c r="Q41" s="69">
        <f>'załącznik_2 po zmianach'!Q41-załącznik_2!Q41</f>
        <v>0</v>
      </c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  <c r="IL41" s="42"/>
      <c r="IM41" s="42"/>
      <c r="IN41" s="42"/>
      <c r="IO41" s="42"/>
      <c r="IP41" s="42"/>
      <c r="IQ41" s="42"/>
      <c r="IR41" s="42"/>
      <c r="IS41" s="42"/>
      <c r="IT41" s="42"/>
      <c r="IU41" s="42"/>
      <c r="IV41" s="42"/>
    </row>
    <row r="42" spans="1:256" s="57" customFormat="1" ht="15" customHeight="1">
      <c r="A42" s="26"/>
      <c r="B42" s="26" t="s">
        <v>219</v>
      </c>
      <c r="C42" s="68" t="s">
        <v>220</v>
      </c>
      <c r="D42" s="69">
        <f>'załącznik_2 po zmianach'!D42-załącznik_2!D42</f>
        <v>22960</v>
      </c>
      <c r="E42" s="69">
        <f>'załącznik_2 po zmianach'!E42-załącznik_2!E42</f>
        <v>22960</v>
      </c>
      <c r="F42" s="69">
        <f>'załącznik_2 po zmianach'!F42-załącznik_2!F42</f>
        <v>22960</v>
      </c>
      <c r="G42" s="69">
        <f>'załącznik_2 po zmianach'!G42-załącznik_2!G42</f>
        <v>0</v>
      </c>
      <c r="H42" s="69">
        <f>'załącznik_2 po zmianach'!H42-załącznik_2!H42</f>
        <v>22960</v>
      </c>
      <c r="I42" s="69">
        <f>'załącznik_2 po zmianach'!I42-załącznik_2!I42</f>
        <v>0</v>
      </c>
      <c r="J42" s="69">
        <f>'załącznik_2 po zmianach'!J42-załącznik_2!J42</f>
        <v>0</v>
      </c>
      <c r="K42" s="69">
        <f>'załącznik_2 po zmianach'!K42-załącznik_2!K42</f>
        <v>0</v>
      </c>
      <c r="L42" s="69">
        <f>'załącznik_2 po zmianach'!L42-załącznik_2!L42</f>
        <v>0</v>
      </c>
      <c r="M42" s="69">
        <f>'załącznik_2 po zmianach'!M42-załącznik_2!M42</f>
        <v>0</v>
      </c>
      <c r="N42" s="69">
        <f>'załącznik_2 po zmianach'!N42-załącznik_2!N42</f>
        <v>0</v>
      </c>
      <c r="O42" s="69">
        <f>'załącznik_2 po zmianach'!O42-załącznik_2!O42</f>
        <v>0</v>
      </c>
      <c r="P42" s="69">
        <f>'załącznik_2 po zmianach'!P42-załącznik_2!P42</f>
        <v>0</v>
      </c>
      <c r="Q42" s="69">
        <f>'załącznik_2 po zmianach'!Q42-załącznik_2!Q42</f>
        <v>0</v>
      </c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  <c r="IL42" s="42"/>
      <c r="IM42" s="42"/>
      <c r="IN42" s="42"/>
      <c r="IO42" s="42"/>
      <c r="IP42" s="42"/>
      <c r="IQ42" s="42"/>
      <c r="IR42" s="42"/>
      <c r="IS42" s="42"/>
      <c r="IT42" s="42"/>
      <c r="IU42" s="42"/>
      <c r="IV42" s="42"/>
    </row>
    <row r="43" spans="1:256" s="57" customFormat="1" ht="32.1" customHeight="1">
      <c r="A43" s="26"/>
      <c r="B43" s="26" t="s">
        <v>221</v>
      </c>
      <c r="C43" s="68" t="s">
        <v>222</v>
      </c>
      <c r="D43" s="69">
        <f>'załącznik_2 po zmianach'!D43-załącznik_2!D43</f>
        <v>0</v>
      </c>
      <c r="E43" s="69">
        <f>'załącznik_2 po zmianach'!E43-załącznik_2!E43</f>
        <v>0</v>
      </c>
      <c r="F43" s="69">
        <f>'załącznik_2 po zmianach'!F43-załącznik_2!F43</f>
        <v>0</v>
      </c>
      <c r="G43" s="69">
        <f>'załącznik_2 po zmianach'!G43-załącznik_2!G43</f>
        <v>0</v>
      </c>
      <c r="H43" s="69">
        <f>'załącznik_2 po zmianach'!H43-załącznik_2!H43</f>
        <v>0</v>
      </c>
      <c r="I43" s="69">
        <f>'załącznik_2 po zmianach'!I43-załącznik_2!I43</f>
        <v>0</v>
      </c>
      <c r="J43" s="69">
        <f>'załącznik_2 po zmianach'!J43-załącznik_2!J43</f>
        <v>0</v>
      </c>
      <c r="K43" s="69">
        <f>'załącznik_2 po zmianach'!K43-załącznik_2!K43</f>
        <v>0</v>
      </c>
      <c r="L43" s="69">
        <f>'załącznik_2 po zmianach'!L43-załącznik_2!L43</f>
        <v>0</v>
      </c>
      <c r="M43" s="69">
        <f>'załącznik_2 po zmianach'!M43-załącznik_2!M43</f>
        <v>0</v>
      </c>
      <c r="N43" s="69">
        <f>'załącznik_2 po zmianach'!N43-załącznik_2!N43</f>
        <v>0</v>
      </c>
      <c r="O43" s="69">
        <f>'załącznik_2 po zmianach'!O43-załącznik_2!O43</f>
        <v>0</v>
      </c>
      <c r="P43" s="69">
        <f>'załącznik_2 po zmianach'!P43-załącznik_2!P43</f>
        <v>0</v>
      </c>
      <c r="Q43" s="69">
        <f>'załącznik_2 po zmianach'!Q43-załącznik_2!Q43</f>
        <v>0</v>
      </c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  <c r="IL43" s="42"/>
      <c r="IM43" s="42"/>
      <c r="IN43" s="42"/>
      <c r="IO43" s="42"/>
      <c r="IP43" s="42"/>
      <c r="IQ43" s="42"/>
      <c r="IR43" s="42"/>
      <c r="IS43" s="42"/>
      <c r="IT43" s="42"/>
      <c r="IU43" s="42"/>
      <c r="IV43" s="42"/>
    </row>
    <row r="44" spans="1:256" s="57" customFormat="1" ht="15.75" customHeight="1">
      <c r="A44" s="26" t="s">
        <v>105</v>
      </c>
      <c r="B44" s="26"/>
      <c r="C44" s="68" t="s">
        <v>223</v>
      </c>
      <c r="D44" s="69">
        <f>'załącznik_2 po zmianach'!D44-załącznik_2!D44</f>
        <v>-440000</v>
      </c>
      <c r="E44" s="69">
        <f>'załącznik_2 po zmianach'!E44-załącznik_2!E44</f>
        <v>-440000</v>
      </c>
      <c r="F44" s="69">
        <f>'załącznik_2 po zmianach'!F44-załącznik_2!F44</f>
        <v>-414518</v>
      </c>
      <c r="G44" s="69">
        <f>'załącznik_2 po zmianach'!G44-załącznik_2!G44</f>
        <v>-356443</v>
      </c>
      <c r="H44" s="69">
        <f>'załącznik_2 po zmianach'!H44-załącznik_2!H44</f>
        <v>-58075</v>
      </c>
      <c r="I44" s="69">
        <f>'załącznik_2 po zmianach'!I44-załącznik_2!I44</f>
        <v>0</v>
      </c>
      <c r="J44" s="69">
        <f>'załącznik_2 po zmianach'!J44-załącznik_2!J44</f>
        <v>-25482</v>
      </c>
      <c r="K44" s="69">
        <f>'załącznik_2 po zmianach'!K44-załącznik_2!K44</f>
        <v>0</v>
      </c>
      <c r="L44" s="69">
        <f>'załącznik_2 po zmianach'!L44-załącznik_2!L44</f>
        <v>0</v>
      </c>
      <c r="M44" s="69">
        <f>'załącznik_2 po zmianach'!M44-załącznik_2!M44</f>
        <v>0</v>
      </c>
      <c r="N44" s="69">
        <f>'załącznik_2 po zmianach'!N44-załącznik_2!N44</f>
        <v>0</v>
      </c>
      <c r="O44" s="69">
        <f>'załącznik_2 po zmianach'!O44-załącznik_2!O44</f>
        <v>0</v>
      </c>
      <c r="P44" s="69">
        <f>'załącznik_2 po zmianach'!P44-załącznik_2!P44</f>
        <v>0</v>
      </c>
      <c r="Q44" s="69">
        <f>'załącznik_2 po zmianach'!Q44-załącznik_2!Q44</f>
        <v>0</v>
      </c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  <c r="IL44" s="42"/>
      <c r="IM44" s="42"/>
      <c r="IN44" s="42"/>
      <c r="IO44" s="42"/>
      <c r="IP44" s="42"/>
      <c r="IQ44" s="42"/>
      <c r="IR44" s="42"/>
      <c r="IS44" s="42"/>
      <c r="IT44" s="42"/>
      <c r="IU44" s="42"/>
      <c r="IV44" s="42"/>
    </row>
    <row r="45" spans="1:256" s="57" customFormat="1" ht="15.75" customHeight="1">
      <c r="A45" s="26"/>
      <c r="B45" s="26" t="s">
        <v>107</v>
      </c>
      <c r="C45" s="68" t="s">
        <v>224</v>
      </c>
      <c r="D45" s="69">
        <f>'załącznik_2 po zmianach'!D45-załącznik_2!D45</f>
        <v>-190000</v>
      </c>
      <c r="E45" s="69">
        <f>'załącznik_2 po zmianach'!E45-załącznik_2!E45</f>
        <v>-190000</v>
      </c>
      <c r="F45" s="69">
        <f>'załącznik_2 po zmianach'!F45-załącznik_2!F45</f>
        <v>-179607</v>
      </c>
      <c r="G45" s="69">
        <f>'załącznik_2 po zmianach'!G45-załącznik_2!G45</f>
        <v>-151524</v>
      </c>
      <c r="H45" s="69">
        <f>'załącznik_2 po zmianach'!H45-załącznik_2!H45</f>
        <v>-28083</v>
      </c>
      <c r="I45" s="69">
        <f>'załącznik_2 po zmianach'!I45-załącznik_2!I45</f>
        <v>0</v>
      </c>
      <c r="J45" s="69">
        <f>'załącznik_2 po zmianach'!J45-załącznik_2!J45</f>
        <v>-10393</v>
      </c>
      <c r="K45" s="69">
        <f>'załącznik_2 po zmianach'!K45-załącznik_2!K45</f>
        <v>0</v>
      </c>
      <c r="L45" s="69">
        <f>'załącznik_2 po zmianach'!L45-załącznik_2!L45</f>
        <v>0</v>
      </c>
      <c r="M45" s="69">
        <f>'załącznik_2 po zmianach'!M45-załącznik_2!M45</f>
        <v>0</v>
      </c>
      <c r="N45" s="69">
        <f>'załącznik_2 po zmianach'!N45-załącznik_2!N45</f>
        <v>0</v>
      </c>
      <c r="O45" s="69">
        <f>'załącznik_2 po zmianach'!O45-załącznik_2!O45</f>
        <v>0</v>
      </c>
      <c r="P45" s="69">
        <f>'załącznik_2 po zmianach'!P45-załącznik_2!P45</f>
        <v>0</v>
      </c>
      <c r="Q45" s="69">
        <f>'załącznik_2 po zmianach'!Q45-załącznik_2!Q45</f>
        <v>0</v>
      </c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  <c r="IL45" s="42"/>
      <c r="IM45" s="42"/>
      <c r="IN45" s="42"/>
      <c r="IO45" s="42"/>
      <c r="IP45" s="42"/>
      <c r="IQ45" s="42"/>
      <c r="IR45" s="42"/>
      <c r="IS45" s="42"/>
      <c r="IT45" s="42"/>
      <c r="IU45" s="42"/>
      <c r="IV45" s="42"/>
    </row>
    <row r="46" spans="1:256" s="57" customFormat="1" ht="30" customHeight="1">
      <c r="A46" s="26"/>
      <c r="B46" s="26" t="s">
        <v>109</v>
      </c>
      <c r="C46" s="68" t="s">
        <v>110</v>
      </c>
      <c r="D46" s="69">
        <f>'załącznik_2 po zmianach'!D46-załącznik_2!D46</f>
        <v>0</v>
      </c>
      <c r="E46" s="69">
        <f>'załącznik_2 po zmianach'!E46-załącznik_2!E46</f>
        <v>0</v>
      </c>
      <c r="F46" s="69">
        <f>'załącznik_2 po zmianach'!F46-załącznik_2!F46</f>
        <v>0</v>
      </c>
      <c r="G46" s="69">
        <f>'załącznik_2 po zmianach'!G46-załącznik_2!G46</f>
        <v>0</v>
      </c>
      <c r="H46" s="69">
        <f>'załącznik_2 po zmianach'!H46-załącznik_2!H46</f>
        <v>0</v>
      </c>
      <c r="I46" s="69">
        <f>'załącznik_2 po zmianach'!I46-załącznik_2!I46</f>
        <v>0</v>
      </c>
      <c r="J46" s="69">
        <f>'załącznik_2 po zmianach'!J46-załącznik_2!J46</f>
        <v>0</v>
      </c>
      <c r="K46" s="69">
        <f>'załącznik_2 po zmianach'!K46-załącznik_2!K46</f>
        <v>0</v>
      </c>
      <c r="L46" s="69">
        <f>'załącznik_2 po zmianach'!L46-załącznik_2!L46</f>
        <v>0</v>
      </c>
      <c r="M46" s="69">
        <f>'załącznik_2 po zmianach'!M46-załącznik_2!M46</f>
        <v>0</v>
      </c>
      <c r="N46" s="69">
        <f>'załącznik_2 po zmianach'!N46-załącznik_2!N46</f>
        <v>0</v>
      </c>
      <c r="O46" s="69">
        <f>'załącznik_2 po zmianach'!O46-załącznik_2!O46</f>
        <v>0</v>
      </c>
      <c r="P46" s="69">
        <f>'załącznik_2 po zmianach'!P46-załącznik_2!P46</f>
        <v>0</v>
      </c>
      <c r="Q46" s="69">
        <f>'załącznik_2 po zmianach'!Q46-załącznik_2!Q46</f>
        <v>0</v>
      </c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  <c r="IL46" s="42"/>
      <c r="IM46" s="42"/>
      <c r="IN46" s="42"/>
      <c r="IO46" s="42"/>
      <c r="IP46" s="42"/>
      <c r="IQ46" s="42"/>
      <c r="IR46" s="42"/>
      <c r="IS46" s="42"/>
      <c r="IT46" s="42"/>
      <c r="IU46" s="42"/>
      <c r="IV46" s="42"/>
    </row>
    <row r="47" spans="1:256" s="57" customFormat="1" ht="15" customHeight="1">
      <c r="A47" s="26"/>
      <c r="B47" s="26" t="s">
        <v>113</v>
      </c>
      <c r="C47" s="68" t="s">
        <v>114</v>
      </c>
      <c r="D47" s="69">
        <f>'załącznik_2 po zmianach'!D47-załącznik_2!D47</f>
        <v>0</v>
      </c>
      <c r="E47" s="69">
        <f>'załącznik_2 po zmianach'!E47-załącznik_2!E47</f>
        <v>0</v>
      </c>
      <c r="F47" s="69">
        <f>'załącznik_2 po zmianach'!F47-załącznik_2!F47</f>
        <v>0</v>
      </c>
      <c r="G47" s="69">
        <f>'załącznik_2 po zmianach'!G47-załącznik_2!G47</f>
        <v>0</v>
      </c>
      <c r="H47" s="69">
        <f>'załącznik_2 po zmianach'!H47-załącznik_2!H47</f>
        <v>0</v>
      </c>
      <c r="I47" s="69">
        <f>'załącznik_2 po zmianach'!I47-załącznik_2!I47</f>
        <v>0</v>
      </c>
      <c r="J47" s="69">
        <f>'załącznik_2 po zmianach'!J47-załącznik_2!J47</f>
        <v>0</v>
      </c>
      <c r="K47" s="69">
        <f>'załącznik_2 po zmianach'!K47-załącznik_2!K47</f>
        <v>0</v>
      </c>
      <c r="L47" s="69">
        <f>'załącznik_2 po zmianach'!L47-załącznik_2!L47</f>
        <v>0</v>
      </c>
      <c r="M47" s="69">
        <f>'załącznik_2 po zmianach'!M47-załącznik_2!M47</f>
        <v>0</v>
      </c>
      <c r="N47" s="69">
        <f>'załącznik_2 po zmianach'!N47-załącznik_2!N47</f>
        <v>0</v>
      </c>
      <c r="O47" s="69">
        <f>'załącznik_2 po zmianach'!O47-załącznik_2!O47</f>
        <v>0</v>
      </c>
      <c r="P47" s="69">
        <f>'załącznik_2 po zmianach'!P47-załącznik_2!P47</f>
        <v>0</v>
      </c>
      <c r="Q47" s="69">
        <f>'załącznik_2 po zmianach'!Q47-załącznik_2!Q47</f>
        <v>0</v>
      </c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  <c r="IL47" s="42"/>
      <c r="IM47" s="42"/>
      <c r="IN47" s="42"/>
      <c r="IO47" s="42"/>
      <c r="IP47" s="42"/>
      <c r="IQ47" s="42"/>
      <c r="IR47" s="42"/>
      <c r="IS47" s="42"/>
      <c r="IT47" s="42"/>
      <c r="IU47" s="42"/>
      <c r="IV47" s="42"/>
    </row>
    <row r="48" spans="1:256" s="57" customFormat="1" ht="15" customHeight="1">
      <c r="A48" s="26"/>
      <c r="B48" s="26" t="s">
        <v>225</v>
      </c>
      <c r="C48" s="68" t="s">
        <v>226</v>
      </c>
      <c r="D48" s="69">
        <f>'załącznik_2 po zmianach'!D48-załącznik_2!D48</f>
        <v>-250000</v>
      </c>
      <c r="E48" s="69">
        <f>'załącznik_2 po zmianach'!E48-załącznik_2!E48</f>
        <v>-250000</v>
      </c>
      <c r="F48" s="69">
        <f>'załącznik_2 po zmianach'!F48-załącznik_2!F48</f>
        <v>-234911</v>
      </c>
      <c r="G48" s="69">
        <f>'załącznik_2 po zmianach'!G48-załącznik_2!G48</f>
        <v>-204919</v>
      </c>
      <c r="H48" s="69">
        <f>'załącznik_2 po zmianach'!H48-załącznik_2!H48</f>
        <v>-29992</v>
      </c>
      <c r="I48" s="69">
        <f>'załącznik_2 po zmianach'!I48-załącznik_2!I48</f>
        <v>0</v>
      </c>
      <c r="J48" s="69">
        <f>'załącznik_2 po zmianach'!J48-załącznik_2!J48</f>
        <v>-15089</v>
      </c>
      <c r="K48" s="69">
        <f>'załącznik_2 po zmianach'!K48-załącznik_2!K48</f>
        <v>0</v>
      </c>
      <c r="L48" s="69">
        <f>'załącznik_2 po zmianach'!L48-załącznik_2!L48</f>
        <v>0</v>
      </c>
      <c r="M48" s="69">
        <f>'załącznik_2 po zmianach'!M48-załącznik_2!M48</f>
        <v>0</v>
      </c>
      <c r="N48" s="69">
        <f>'załącznik_2 po zmianach'!N48-załącznik_2!N48</f>
        <v>0</v>
      </c>
      <c r="O48" s="69">
        <f>'załącznik_2 po zmianach'!O48-załącznik_2!O48</f>
        <v>0</v>
      </c>
      <c r="P48" s="69">
        <f>'załącznik_2 po zmianach'!P48-załącznik_2!P48</f>
        <v>0</v>
      </c>
      <c r="Q48" s="69">
        <f>'załącznik_2 po zmianach'!Q48-załącznik_2!Q48</f>
        <v>0</v>
      </c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  <c r="IL48" s="42"/>
      <c r="IM48" s="42"/>
      <c r="IN48" s="42"/>
      <c r="IO48" s="42"/>
      <c r="IP48" s="42"/>
      <c r="IQ48" s="42"/>
      <c r="IR48" s="42"/>
      <c r="IS48" s="42"/>
      <c r="IT48" s="42"/>
      <c r="IU48" s="42"/>
      <c r="IV48" s="42"/>
    </row>
    <row r="49" spans="1:256" s="57" customFormat="1" ht="15" customHeight="1">
      <c r="A49" s="26"/>
      <c r="B49" s="26" t="s">
        <v>227</v>
      </c>
      <c r="C49" s="68" t="s">
        <v>228</v>
      </c>
      <c r="D49" s="69">
        <f>'załącznik_2 po zmianach'!D49-załącznik_2!D49</f>
        <v>0</v>
      </c>
      <c r="E49" s="69">
        <f>'załącznik_2 po zmianach'!E49-załącznik_2!E49</f>
        <v>0</v>
      </c>
      <c r="F49" s="69">
        <f>'załącznik_2 po zmianach'!F49-załącznik_2!F49</f>
        <v>0</v>
      </c>
      <c r="G49" s="69">
        <f>'załącznik_2 po zmianach'!G49-załącznik_2!G49</f>
        <v>0</v>
      </c>
      <c r="H49" s="69">
        <f>'załącznik_2 po zmianach'!H49-załącznik_2!H49</f>
        <v>0</v>
      </c>
      <c r="I49" s="69">
        <f>'załącznik_2 po zmianach'!I49-załącznik_2!I49</f>
        <v>0</v>
      </c>
      <c r="J49" s="69">
        <f>'załącznik_2 po zmianach'!J49-załącznik_2!J49</f>
        <v>0</v>
      </c>
      <c r="K49" s="69">
        <f>'załącznik_2 po zmianach'!K49-załącznik_2!K49</f>
        <v>0</v>
      </c>
      <c r="L49" s="69">
        <f>'załącznik_2 po zmianach'!L49-załącznik_2!L49</f>
        <v>0</v>
      </c>
      <c r="M49" s="69">
        <f>'załącznik_2 po zmianach'!M49-załącznik_2!M49</f>
        <v>0</v>
      </c>
      <c r="N49" s="69">
        <f>'załącznik_2 po zmianach'!N49-załącznik_2!N49</f>
        <v>0</v>
      </c>
      <c r="O49" s="69">
        <f>'załącznik_2 po zmianach'!O49-załącznik_2!O49</f>
        <v>0</v>
      </c>
      <c r="P49" s="69">
        <f>'załącznik_2 po zmianach'!P49-załącznik_2!P49</f>
        <v>0</v>
      </c>
      <c r="Q49" s="69">
        <f>'załącznik_2 po zmianach'!Q49-załącznik_2!Q49</f>
        <v>0</v>
      </c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  <c r="IL49" s="42"/>
      <c r="IM49" s="42"/>
      <c r="IN49" s="42"/>
      <c r="IO49" s="42"/>
      <c r="IP49" s="42"/>
      <c r="IQ49" s="42"/>
      <c r="IR49" s="42"/>
      <c r="IS49" s="42"/>
      <c r="IT49" s="42"/>
      <c r="IU49" s="42"/>
      <c r="IV49" s="42"/>
    </row>
    <row r="50" spans="1:256" s="57" customFormat="1" ht="29.85" customHeight="1">
      <c r="A50" s="26"/>
      <c r="B50" s="26" t="s">
        <v>229</v>
      </c>
      <c r="C50" s="68" t="s">
        <v>230</v>
      </c>
      <c r="D50" s="69">
        <f>'załącznik_2 po zmianach'!D50-załącznik_2!D50</f>
        <v>0</v>
      </c>
      <c r="E50" s="69">
        <f>'załącznik_2 po zmianach'!E50-załącznik_2!E50</f>
        <v>0</v>
      </c>
      <c r="F50" s="69">
        <f>'załącznik_2 po zmianach'!F50-załącznik_2!F50</f>
        <v>0</v>
      </c>
      <c r="G50" s="69">
        <f>'załącznik_2 po zmianach'!G50-załącznik_2!G50</f>
        <v>0</v>
      </c>
      <c r="H50" s="69">
        <f>'załącznik_2 po zmianach'!H50-załącznik_2!H50</f>
        <v>0</v>
      </c>
      <c r="I50" s="69">
        <f>'załącznik_2 po zmianach'!I50-załącznik_2!I50</f>
        <v>0</v>
      </c>
      <c r="J50" s="69">
        <f>'załącznik_2 po zmianach'!J50-załącznik_2!J50</f>
        <v>0</v>
      </c>
      <c r="K50" s="69">
        <f>'załącznik_2 po zmianach'!K50-załącznik_2!K50</f>
        <v>0</v>
      </c>
      <c r="L50" s="69">
        <f>'załącznik_2 po zmianach'!L50-załącznik_2!L50</f>
        <v>0</v>
      </c>
      <c r="M50" s="69">
        <f>'załącznik_2 po zmianach'!M50-załącznik_2!M50</f>
        <v>0</v>
      </c>
      <c r="N50" s="69">
        <f>'załącznik_2 po zmianach'!N50-załącznik_2!N50</f>
        <v>0</v>
      </c>
      <c r="O50" s="69">
        <f>'załącznik_2 po zmianach'!O50-załącznik_2!O50</f>
        <v>0</v>
      </c>
      <c r="P50" s="69">
        <f>'załącznik_2 po zmianach'!P50-załącznik_2!P50</f>
        <v>0</v>
      </c>
      <c r="Q50" s="69">
        <f>'załącznik_2 po zmianach'!Q50-załącznik_2!Q50</f>
        <v>0</v>
      </c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  <c r="IL50" s="42"/>
      <c r="IM50" s="42"/>
      <c r="IN50" s="42"/>
      <c r="IO50" s="42"/>
      <c r="IP50" s="42"/>
      <c r="IQ50" s="42"/>
      <c r="IR50" s="42"/>
      <c r="IS50" s="42"/>
      <c r="IT50" s="42"/>
      <c r="IU50" s="42"/>
      <c r="IV50" s="42"/>
    </row>
    <row r="51" spans="1:256" s="57" customFormat="1" ht="15" customHeight="1">
      <c r="A51" s="26"/>
      <c r="B51" s="26" t="s">
        <v>231</v>
      </c>
      <c r="C51" s="68" t="s">
        <v>44</v>
      </c>
      <c r="D51" s="69">
        <f>'załącznik_2 po zmianach'!D51-załącznik_2!D51</f>
        <v>0</v>
      </c>
      <c r="E51" s="69">
        <f>'załącznik_2 po zmianach'!E51-załącznik_2!E51</f>
        <v>0</v>
      </c>
      <c r="F51" s="69">
        <f>'załącznik_2 po zmianach'!F51-załącznik_2!F51</f>
        <v>0</v>
      </c>
      <c r="G51" s="69">
        <f>'załącznik_2 po zmianach'!G51-załącznik_2!G51</f>
        <v>0</v>
      </c>
      <c r="H51" s="69">
        <f>'załącznik_2 po zmianach'!H51-załącznik_2!H51</f>
        <v>0</v>
      </c>
      <c r="I51" s="69">
        <f>'załącznik_2 po zmianach'!I51-załącznik_2!I51</f>
        <v>0</v>
      </c>
      <c r="J51" s="69">
        <f>'załącznik_2 po zmianach'!J51-załącznik_2!J51</f>
        <v>0</v>
      </c>
      <c r="K51" s="69">
        <f>'załącznik_2 po zmianach'!K51-załącznik_2!K51</f>
        <v>0</v>
      </c>
      <c r="L51" s="69">
        <f>'załącznik_2 po zmianach'!L51-załącznik_2!L51</f>
        <v>0</v>
      </c>
      <c r="M51" s="69">
        <f>'załącznik_2 po zmianach'!M51-załącznik_2!M51</f>
        <v>0</v>
      </c>
      <c r="N51" s="69">
        <f>'załącznik_2 po zmianach'!N51-załącznik_2!N51</f>
        <v>0</v>
      </c>
      <c r="O51" s="69">
        <f>'załącznik_2 po zmianach'!O51-załącznik_2!O51</f>
        <v>0</v>
      </c>
      <c r="P51" s="69">
        <f>'załącznik_2 po zmianach'!P51-załącznik_2!P51</f>
        <v>0</v>
      </c>
      <c r="Q51" s="69">
        <f>'załącznik_2 po zmianach'!Q51-załącznik_2!Q51</f>
        <v>0</v>
      </c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  <c r="IL51" s="42"/>
      <c r="IM51" s="42"/>
      <c r="IN51" s="42"/>
      <c r="IO51" s="42"/>
      <c r="IP51" s="42"/>
      <c r="IQ51" s="42"/>
      <c r="IR51" s="42"/>
      <c r="IS51" s="42"/>
      <c r="IT51" s="42"/>
      <c r="IU51" s="42"/>
      <c r="IV51" s="42"/>
    </row>
    <row r="52" spans="1:256" s="57" customFormat="1" ht="15.75" customHeight="1">
      <c r="A52" s="26" t="s">
        <v>232</v>
      </c>
      <c r="B52" s="26"/>
      <c r="C52" s="68" t="s">
        <v>233</v>
      </c>
      <c r="D52" s="69">
        <f>'załącznik_2 po zmianach'!D52-załącznik_2!D52</f>
        <v>0</v>
      </c>
      <c r="E52" s="69">
        <f>'załącznik_2 po zmianach'!E52-załącznik_2!E52</f>
        <v>0</v>
      </c>
      <c r="F52" s="69">
        <f>'załącznik_2 po zmianach'!F52-załącznik_2!F52</f>
        <v>0</v>
      </c>
      <c r="G52" s="69">
        <f>'załącznik_2 po zmianach'!G52-załącznik_2!G52</f>
        <v>0</v>
      </c>
      <c r="H52" s="69">
        <f>'załącznik_2 po zmianach'!H52-załącznik_2!H52</f>
        <v>0</v>
      </c>
      <c r="I52" s="69">
        <f>'załącznik_2 po zmianach'!I52-załącznik_2!I52</f>
        <v>0</v>
      </c>
      <c r="J52" s="69">
        <f>'załącznik_2 po zmianach'!J52-załącznik_2!J52</f>
        <v>0</v>
      </c>
      <c r="K52" s="69">
        <f>'załącznik_2 po zmianach'!K52-załącznik_2!K52</f>
        <v>0</v>
      </c>
      <c r="L52" s="69">
        <f>'załącznik_2 po zmianach'!L52-załącznik_2!L52</f>
        <v>0</v>
      </c>
      <c r="M52" s="69">
        <f>'załącznik_2 po zmianach'!M52-załącznik_2!M52</f>
        <v>0</v>
      </c>
      <c r="N52" s="69">
        <f>'załącznik_2 po zmianach'!N52-załącznik_2!N52</f>
        <v>0</v>
      </c>
      <c r="O52" s="69">
        <f>'załącznik_2 po zmianach'!O52-załącznik_2!O52</f>
        <v>0</v>
      </c>
      <c r="P52" s="69">
        <f>'załącznik_2 po zmianach'!P52-załącznik_2!P52</f>
        <v>0</v>
      </c>
      <c r="Q52" s="69">
        <f>'załącznik_2 po zmianach'!Q52-załącznik_2!Q52</f>
        <v>0</v>
      </c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  <c r="IL52" s="42"/>
      <c r="IM52" s="42"/>
      <c r="IN52" s="42"/>
      <c r="IO52" s="42"/>
      <c r="IP52" s="42"/>
      <c r="IQ52" s="42"/>
      <c r="IR52" s="42"/>
      <c r="IS52" s="42"/>
      <c r="IT52" s="42"/>
      <c r="IU52" s="42"/>
      <c r="IV52" s="42"/>
    </row>
    <row r="53" spans="1:256" s="57" customFormat="1" ht="15" customHeight="1">
      <c r="A53" s="26"/>
      <c r="B53" s="26" t="s">
        <v>234</v>
      </c>
      <c r="C53" s="68" t="s">
        <v>235</v>
      </c>
      <c r="D53" s="69">
        <f>'załącznik_2 po zmianach'!D53-załącznik_2!D53</f>
        <v>0</v>
      </c>
      <c r="E53" s="69">
        <f>'załącznik_2 po zmianach'!E53-załącznik_2!E53</f>
        <v>0</v>
      </c>
      <c r="F53" s="69">
        <f>'załącznik_2 po zmianach'!F53-załącznik_2!F53</f>
        <v>0</v>
      </c>
      <c r="G53" s="69">
        <f>'załącznik_2 po zmianach'!G53-załącznik_2!G53</f>
        <v>0</v>
      </c>
      <c r="H53" s="69">
        <f>'załącznik_2 po zmianach'!H53-załącznik_2!H53</f>
        <v>0</v>
      </c>
      <c r="I53" s="69">
        <f>'załącznik_2 po zmianach'!I53-załącznik_2!I53</f>
        <v>0</v>
      </c>
      <c r="J53" s="69">
        <f>'załącznik_2 po zmianach'!J53-załącznik_2!J53</f>
        <v>0</v>
      </c>
      <c r="K53" s="69">
        <f>'załącznik_2 po zmianach'!K53-załącznik_2!K53</f>
        <v>0</v>
      </c>
      <c r="L53" s="69">
        <f>'załącznik_2 po zmianach'!L53-załącznik_2!L53</f>
        <v>0</v>
      </c>
      <c r="M53" s="69">
        <f>'załącznik_2 po zmianach'!M53-załącznik_2!M53</f>
        <v>0</v>
      </c>
      <c r="N53" s="69">
        <f>'załącznik_2 po zmianach'!N53-załącznik_2!N53</f>
        <v>0</v>
      </c>
      <c r="O53" s="69">
        <f>'załącznik_2 po zmianach'!O53-załącznik_2!O53</f>
        <v>0</v>
      </c>
      <c r="P53" s="69">
        <f>'załącznik_2 po zmianach'!P53-załącznik_2!P53</f>
        <v>0</v>
      </c>
      <c r="Q53" s="69">
        <f>'załącznik_2 po zmianach'!Q53-załącznik_2!Q53</f>
        <v>0</v>
      </c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  <c r="IL53" s="42"/>
      <c r="IM53" s="42"/>
      <c r="IN53" s="42"/>
      <c r="IO53" s="42"/>
      <c r="IP53" s="42"/>
      <c r="IQ53" s="42"/>
      <c r="IR53" s="42"/>
      <c r="IS53" s="42"/>
      <c r="IT53" s="42"/>
      <c r="IU53" s="42"/>
      <c r="IV53" s="42"/>
    </row>
    <row r="54" spans="1:256" s="57" customFormat="1" ht="15" customHeight="1">
      <c r="A54" s="26"/>
      <c r="B54" s="26" t="s">
        <v>236</v>
      </c>
      <c r="C54" s="68" t="s">
        <v>237</v>
      </c>
      <c r="D54" s="69">
        <f>'załącznik_2 po zmianach'!D54-załącznik_2!D54</f>
        <v>0</v>
      </c>
      <c r="E54" s="69">
        <f>'załącznik_2 po zmianach'!E54-załącznik_2!E54</f>
        <v>0</v>
      </c>
      <c r="F54" s="69">
        <f>'załącznik_2 po zmianach'!F54-załącznik_2!F54</f>
        <v>0</v>
      </c>
      <c r="G54" s="69">
        <f>'załącznik_2 po zmianach'!G54-załącznik_2!G54</f>
        <v>0</v>
      </c>
      <c r="H54" s="69">
        <f>'załącznik_2 po zmianach'!H54-załącznik_2!H54</f>
        <v>0</v>
      </c>
      <c r="I54" s="69">
        <f>'załącznik_2 po zmianach'!I54-załącznik_2!I54</f>
        <v>0</v>
      </c>
      <c r="J54" s="69">
        <f>'załącznik_2 po zmianach'!J54-załącznik_2!J54</f>
        <v>0</v>
      </c>
      <c r="K54" s="69">
        <f>'załącznik_2 po zmianach'!K54-załącznik_2!K54</f>
        <v>0</v>
      </c>
      <c r="L54" s="69">
        <f>'załącznik_2 po zmianach'!L54-załącznik_2!L54</f>
        <v>0</v>
      </c>
      <c r="M54" s="69">
        <f>'załącznik_2 po zmianach'!M54-załącznik_2!M54</f>
        <v>0</v>
      </c>
      <c r="N54" s="69">
        <f>'załącznik_2 po zmianach'!N54-załącznik_2!N54</f>
        <v>0</v>
      </c>
      <c r="O54" s="69">
        <f>'załącznik_2 po zmianach'!O54-załącznik_2!O54</f>
        <v>0</v>
      </c>
      <c r="P54" s="69">
        <f>'załącznik_2 po zmianach'!P54-załącznik_2!P54</f>
        <v>0</v>
      </c>
      <c r="Q54" s="69">
        <f>'załącznik_2 po zmianach'!Q54-załącznik_2!Q54</f>
        <v>0</v>
      </c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  <c r="IU54" s="42"/>
      <c r="IV54" s="42"/>
    </row>
    <row r="55" spans="1:256" s="57" customFormat="1" ht="15" customHeight="1">
      <c r="A55" s="26"/>
      <c r="B55" s="26" t="s">
        <v>238</v>
      </c>
      <c r="C55" s="68" t="s">
        <v>44</v>
      </c>
      <c r="D55" s="69">
        <f>'załącznik_2 po zmianach'!D55-załącznik_2!D55</f>
        <v>0</v>
      </c>
      <c r="E55" s="69">
        <f>'załącznik_2 po zmianach'!E55-załącznik_2!E55</f>
        <v>0</v>
      </c>
      <c r="F55" s="69">
        <f>'załącznik_2 po zmianach'!F55-załącznik_2!F55</f>
        <v>0</v>
      </c>
      <c r="G55" s="69">
        <f>'załącznik_2 po zmianach'!G55-załącznik_2!G55</f>
        <v>0</v>
      </c>
      <c r="H55" s="69">
        <f>'załącznik_2 po zmianach'!H55-załącznik_2!H55</f>
        <v>0</v>
      </c>
      <c r="I55" s="69">
        <f>'załącznik_2 po zmianach'!I55-załącznik_2!I55</f>
        <v>0</v>
      </c>
      <c r="J55" s="69">
        <f>'załącznik_2 po zmianach'!J55-załącznik_2!J55</f>
        <v>0</v>
      </c>
      <c r="K55" s="69">
        <f>'załącznik_2 po zmianach'!K55-załącznik_2!K55</f>
        <v>0</v>
      </c>
      <c r="L55" s="69">
        <f>'załącznik_2 po zmianach'!L55-załącznik_2!L55</f>
        <v>0</v>
      </c>
      <c r="M55" s="69">
        <f>'załącznik_2 po zmianach'!M55-załącznik_2!M55</f>
        <v>0</v>
      </c>
      <c r="N55" s="69">
        <f>'załącznik_2 po zmianach'!N55-załącznik_2!N55</f>
        <v>0</v>
      </c>
      <c r="O55" s="69">
        <f>'załącznik_2 po zmianach'!O55-załącznik_2!O55</f>
        <v>0</v>
      </c>
      <c r="P55" s="69">
        <f>'załącznik_2 po zmianach'!P55-załącznik_2!P55</f>
        <v>0</v>
      </c>
      <c r="Q55" s="69">
        <f>'załącznik_2 po zmianach'!Q55-załącznik_2!Q55</f>
        <v>0</v>
      </c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  <c r="IU55" s="42"/>
      <c r="IV55" s="42"/>
    </row>
    <row r="56" spans="1:256" s="57" customFormat="1" ht="16.5" customHeight="1">
      <c r="A56" s="26" t="s">
        <v>115</v>
      </c>
      <c r="B56" s="26"/>
      <c r="C56" s="68" t="s">
        <v>116</v>
      </c>
      <c r="D56" s="69">
        <f>'załącznik_2 po zmianach'!D56-załącznik_2!D56</f>
        <v>-153277</v>
      </c>
      <c r="E56" s="69">
        <f>'załącznik_2 po zmianach'!E56-załącznik_2!E56</f>
        <v>-153277</v>
      </c>
      <c r="F56" s="69">
        <f>'załącznik_2 po zmianach'!F56-załącznik_2!F56</f>
        <v>-101051</v>
      </c>
      <c r="G56" s="69">
        <f>'załącznik_2 po zmianach'!G56-załącznik_2!G56</f>
        <v>-81175</v>
      </c>
      <c r="H56" s="69">
        <f>'załącznik_2 po zmianach'!H56-załącznik_2!H56</f>
        <v>-19876</v>
      </c>
      <c r="I56" s="69">
        <f>'załącznik_2 po zmianach'!I56-załącznik_2!I56</f>
        <v>0</v>
      </c>
      <c r="J56" s="69">
        <f>'załącznik_2 po zmianach'!J56-załącznik_2!J56</f>
        <v>-52226</v>
      </c>
      <c r="K56" s="69">
        <f>'załącznik_2 po zmianach'!K56-załącznik_2!K56</f>
        <v>0</v>
      </c>
      <c r="L56" s="69">
        <f>'załącznik_2 po zmianach'!L56-załącznik_2!L56</f>
        <v>0</v>
      </c>
      <c r="M56" s="69">
        <f>'załącznik_2 po zmianach'!M56-załącznik_2!M56</f>
        <v>0</v>
      </c>
      <c r="N56" s="69">
        <f>'załącznik_2 po zmianach'!N56-załącznik_2!N56</f>
        <v>0</v>
      </c>
      <c r="O56" s="69">
        <f>'załącznik_2 po zmianach'!O56-załącznik_2!O56</f>
        <v>0</v>
      </c>
      <c r="P56" s="69">
        <f>'załącznik_2 po zmianach'!P56-załącznik_2!P56</f>
        <v>0</v>
      </c>
      <c r="Q56" s="69">
        <f>'załącznik_2 po zmianach'!Q56-załącznik_2!Q56</f>
        <v>0</v>
      </c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  <c r="IU56" s="42"/>
      <c r="IV56" s="42"/>
    </row>
    <row r="57" spans="1:256" s="57" customFormat="1" ht="15" customHeight="1">
      <c r="A57" s="26"/>
      <c r="B57" s="26" t="s">
        <v>239</v>
      </c>
      <c r="C57" s="68" t="s">
        <v>240</v>
      </c>
      <c r="D57" s="69">
        <f>'załącznik_2 po zmianach'!D57-załącznik_2!D57</f>
        <v>0</v>
      </c>
      <c r="E57" s="69">
        <f>'załącznik_2 po zmianach'!E57-załącznik_2!E57</f>
        <v>0</v>
      </c>
      <c r="F57" s="69">
        <f>'załącznik_2 po zmianach'!F57-załącznik_2!F57</f>
        <v>0</v>
      </c>
      <c r="G57" s="69">
        <f>'załącznik_2 po zmianach'!G57-załącznik_2!G57</f>
        <v>0</v>
      </c>
      <c r="H57" s="69">
        <f>'załącznik_2 po zmianach'!H57-załącznik_2!H57</f>
        <v>0</v>
      </c>
      <c r="I57" s="69">
        <f>'załącznik_2 po zmianach'!I57-załącznik_2!I57</f>
        <v>0</v>
      </c>
      <c r="J57" s="69">
        <f>'załącznik_2 po zmianach'!J57-załącznik_2!J57</f>
        <v>0</v>
      </c>
      <c r="K57" s="69">
        <f>'załącznik_2 po zmianach'!K57-załącznik_2!K57</f>
        <v>0</v>
      </c>
      <c r="L57" s="69">
        <f>'załącznik_2 po zmianach'!L57-załącznik_2!L57</f>
        <v>0</v>
      </c>
      <c r="M57" s="69">
        <f>'załącznik_2 po zmianach'!M57-załącznik_2!M57</f>
        <v>0</v>
      </c>
      <c r="N57" s="69">
        <f>'załącznik_2 po zmianach'!N57-załącznik_2!N57</f>
        <v>0</v>
      </c>
      <c r="O57" s="69">
        <f>'załącznik_2 po zmianach'!O57-załącznik_2!O57</f>
        <v>0</v>
      </c>
      <c r="P57" s="69">
        <f>'załącznik_2 po zmianach'!P57-załącznik_2!P57</f>
        <v>0</v>
      </c>
      <c r="Q57" s="69">
        <f>'załącznik_2 po zmianach'!Q57-załącznik_2!Q57</f>
        <v>0</v>
      </c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  <c r="IU57" s="42"/>
      <c r="IV57" s="42"/>
    </row>
    <row r="58" spans="1:256" s="57" customFormat="1" ht="15" customHeight="1">
      <c r="A58" s="26"/>
      <c r="B58" s="26" t="s">
        <v>241</v>
      </c>
      <c r="C58" s="68" t="s">
        <v>242</v>
      </c>
      <c r="D58" s="69">
        <f>'załącznik_2 po zmianach'!D58-załącznik_2!D58</f>
        <v>0</v>
      </c>
      <c r="E58" s="69">
        <f>'załącznik_2 po zmianach'!E58-załącznik_2!E58</f>
        <v>0</v>
      </c>
      <c r="F58" s="69">
        <f>'załącznik_2 po zmianach'!F58-załącznik_2!F58</f>
        <v>0</v>
      </c>
      <c r="G58" s="69">
        <f>'załącznik_2 po zmianach'!G58-załącznik_2!G58</f>
        <v>0</v>
      </c>
      <c r="H58" s="69">
        <f>'załącznik_2 po zmianach'!H58-załącznik_2!H58</f>
        <v>0</v>
      </c>
      <c r="I58" s="69">
        <f>'załącznik_2 po zmianach'!I58-załącznik_2!I58</f>
        <v>0</v>
      </c>
      <c r="J58" s="69">
        <f>'załącznik_2 po zmianach'!J58-załącznik_2!J58</f>
        <v>0</v>
      </c>
      <c r="K58" s="69">
        <f>'załącznik_2 po zmianach'!K58-załącznik_2!K58</f>
        <v>0</v>
      </c>
      <c r="L58" s="69">
        <f>'załącznik_2 po zmianach'!L58-załącznik_2!L58</f>
        <v>0</v>
      </c>
      <c r="M58" s="69">
        <f>'załącznik_2 po zmianach'!M58-załącznik_2!M58</f>
        <v>0</v>
      </c>
      <c r="N58" s="69">
        <f>'załącznik_2 po zmianach'!N58-załącznik_2!N58</f>
        <v>0</v>
      </c>
      <c r="O58" s="69">
        <f>'załącznik_2 po zmianach'!O58-załącznik_2!O58</f>
        <v>0</v>
      </c>
      <c r="P58" s="69">
        <f>'załącznik_2 po zmianach'!P58-załącznik_2!P58</f>
        <v>0</v>
      </c>
      <c r="Q58" s="69">
        <f>'załącznik_2 po zmianach'!Q58-załącznik_2!Q58</f>
        <v>0</v>
      </c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  <c r="IU58" s="42"/>
      <c r="IV58" s="42"/>
    </row>
    <row r="59" spans="1:256" s="57" customFormat="1" ht="60.75" customHeight="1">
      <c r="A59" s="26"/>
      <c r="B59" s="26" t="s">
        <v>117</v>
      </c>
      <c r="C59" s="27" t="s">
        <v>118</v>
      </c>
      <c r="D59" s="69">
        <f>'załącznik_2 po zmianach'!D59-załącznik_2!D59</f>
        <v>-121538</v>
      </c>
      <c r="E59" s="69">
        <f>'załącznik_2 po zmianach'!E59-załącznik_2!E59</f>
        <v>-121538</v>
      </c>
      <c r="F59" s="69">
        <f>'załącznik_2 po zmianach'!F59-załącznik_2!F59</f>
        <v>-41538</v>
      </c>
      <c r="G59" s="69">
        <f>'załącznik_2 po zmianach'!G59-załącznik_2!G59</f>
        <v>-24138</v>
      </c>
      <c r="H59" s="69">
        <f>'załącznik_2 po zmianach'!H59-załącznik_2!H59</f>
        <v>-17400</v>
      </c>
      <c r="I59" s="69">
        <f>'załącznik_2 po zmianach'!I59-załącznik_2!I59</f>
        <v>0</v>
      </c>
      <c r="J59" s="69">
        <f>'załącznik_2 po zmianach'!J59-załącznik_2!J59</f>
        <v>-80000</v>
      </c>
      <c r="K59" s="69">
        <f>'załącznik_2 po zmianach'!K59-załącznik_2!K59</f>
        <v>0</v>
      </c>
      <c r="L59" s="69">
        <f>'załącznik_2 po zmianach'!L59-załącznik_2!L59</f>
        <v>0</v>
      </c>
      <c r="M59" s="69">
        <f>'załącznik_2 po zmianach'!M59-załącznik_2!M59</f>
        <v>0</v>
      </c>
      <c r="N59" s="69">
        <f>'załącznik_2 po zmianach'!N59-załącznik_2!N59</f>
        <v>0</v>
      </c>
      <c r="O59" s="69">
        <f>'załącznik_2 po zmianach'!O59-załącznik_2!O59</f>
        <v>0</v>
      </c>
      <c r="P59" s="69">
        <f>'załącznik_2 po zmianach'!P59-załącznik_2!P59</f>
        <v>0</v>
      </c>
      <c r="Q59" s="69">
        <f>'załącznik_2 po zmianach'!Q59-załącznik_2!Q59</f>
        <v>0</v>
      </c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  <c r="IU59" s="42"/>
      <c r="IV59" s="42"/>
    </row>
    <row r="60" spans="1:256" s="57" customFormat="1" ht="90.75" customHeight="1">
      <c r="A60" s="26"/>
      <c r="B60" s="26" t="s">
        <v>121</v>
      </c>
      <c r="C60" s="27" t="s">
        <v>122</v>
      </c>
      <c r="D60" s="69">
        <f>'załącznik_2 po zmianach'!D60-załącznik_2!D60</f>
        <v>3500</v>
      </c>
      <c r="E60" s="69">
        <f>'załącznik_2 po zmianach'!E60-załącznik_2!E60</f>
        <v>3500</v>
      </c>
      <c r="F60" s="69">
        <f>'załącznik_2 po zmianach'!F60-załącznik_2!F60</f>
        <v>3500</v>
      </c>
      <c r="G60" s="69">
        <f>'załącznik_2 po zmianach'!G60-załącznik_2!G60</f>
        <v>0</v>
      </c>
      <c r="H60" s="69">
        <f>'załącznik_2 po zmianach'!H60-załącznik_2!H60</f>
        <v>3500</v>
      </c>
      <c r="I60" s="69">
        <f>'załącznik_2 po zmianach'!I60-załącznik_2!I60</f>
        <v>0</v>
      </c>
      <c r="J60" s="69">
        <f>'załącznik_2 po zmianach'!J60-załącznik_2!J60</f>
        <v>0</v>
      </c>
      <c r="K60" s="69">
        <f>'załącznik_2 po zmianach'!K60-załącznik_2!K60</f>
        <v>0</v>
      </c>
      <c r="L60" s="69">
        <f>'załącznik_2 po zmianach'!L60-załącznik_2!L60</f>
        <v>0</v>
      </c>
      <c r="M60" s="69">
        <f>'załącznik_2 po zmianach'!M60-załącznik_2!M60</f>
        <v>0</v>
      </c>
      <c r="N60" s="69">
        <f>'załącznik_2 po zmianach'!N60-załącznik_2!N60</f>
        <v>0</v>
      </c>
      <c r="O60" s="69">
        <f>'załącznik_2 po zmianach'!O60-załącznik_2!O60</f>
        <v>0</v>
      </c>
      <c r="P60" s="69">
        <f>'załącznik_2 po zmianach'!P60-załącznik_2!P60</f>
        <v>0</v>
      </c>
      <c r="Q60" s="69">
        <f>'załącznik_2 po zmianach'!Q60-załącznik_2!Q60</f>
        <v>0</v>
      </c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  <c r="IU60" s="42"/>
      <c r="IV60" s="42"/>
    </row>
    <row r="61" spans="1:256" s="57" customFormat="1" ht="39.6" customHeight="1">
      <c r="A61" s="26"/>
      <c r="B61" s="26" t="s">
        <v>123</v>
      </c>
      <c r="C61" s="68" t="s">
        <v>124</v>
      </c>
      <c r="D61" s="69">
        <f>'załącznik_2 po zmianach'!D61-załącznik_2!D61</f>
        <v>-4000</v>
      </c>
      <c r="E61" s="69">
        <f>'załącznik_2 po zmianach'!E61-załącznik_2!E61</f>
        <v>-4000</v>
      </c>
      <c r="F61" s="69">
        <f>'załącznik_2 po zmianach'!F61-załącznik_2!F61</f>
        <v>0</v>
      </c>
      <c r="G61" s="69">
        <f>'załącznik_2 po zmianach'!G61-załącznik_2!G61</f>
        <v>0</v>
      </c>
      <c r="H61" s="69">
        <f>'załącznik_2 po zmianach'!H61-załącznik_2!H61</f>
        <v>0</v>
      </c>
      <c r="I61" s="69">
        <f>'załącznik_2 po zmianach'!I61-załącznik_2!I61</f>
        <v>0</v>
      </c>
      <c r="J61" s="69">
        <f>'załącznik_2 po zmianach'!J61-załącznik_2!J61</f>
        <v>-4000</v>
      </c>
      <c r="K61" s="69">
        <f>'załącznik_2 po zmianach'!K61-załącznik_2!K61</f>
        <v>0</v>
      </c>
      <c r="L61" s="69">
        <f>'załącznik_2 po zmianach'!L61-załącznik_2!L61</f>
        <v>0</v>
      </c>
      <c r="M61" s="69">
        <f>'załącznik_2 po zmianach'!M61-załącznik_2!M61</f>
        <v>0</v>
      </c>
      <c r="N61" s="69">
        <f>'załącznik_2 po zmianach'!N61-załącznik_2!N61</f>
        <v>0</v>
      </c>
      <c r="O61" s="69">
        <f>'załącznik_2 po zmianach'!O61-załącznik_2!O61</f>
        <v>0</v>
      </c>
      <c r="P61" s="69">
        <f>'załącznik_2 po zmianach'!P61-załącznik_2!P61</f>
        <v>0</v>
      </c>
      <c r="Q61" s="69">
        <f>'załącznik_2 po zmianach'!Q61-załącznik_2!Q61</f>
        <v>0</v>
      </c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  <c r="IU61" s="42"/>
      <c r="IV61" s="42"/>
    </row>
    <row r="62" spans="1:256" s="57" customFormat="1" ht="15" customHeight="1">
      <c r="A62" s="26"/>
      <c r="B62" s="26" t="s">
        <v>243</v>
      </c>
      <c r="C62" s="68" t="s">
        <v>244</v>
      </c>
      <c r="D62" s="69">
        <f>'załącznik_2 po zmianach'!D62-załącznik_2!D62</f>
        <v>0</v>
      </c>
      <c r="E62" s="69">
        <f>'załącznik_2 po zmianach'!E62-załącznik_2!E62</f>
        <v>0</v>
      </c>
      <c r="F62" s="69">
        <f>'załącznik_2 po zmianach'!F62-załącznik_2!F62</f>
        <v>0</v>
      </c>
      <c r="G62" s="69">
        <f>'załącznik_2 po zmianach'!G62-załącznik_2!G62</f>
        <v>0</v>
      </c>
      <c r="H62" s="69">
        <f>'załącznik_2 po zmianach'!H62-załącznik_2!H62</f>
        <v>0</v>
      </c>
      <c r="I62" s="69">
        <f>'załącznik_2 po zmianach'!I62-załącznik_2!I62</f>
        <v>0</v>
      </c>
      <c r="J62" s="69">
        <f>'załącznik_2 po zmianach'!J62-załącznik_2!J62</f>
        <v>0</v>
      </c>
      <c r="K62" s="69">
        <f>'załącznik_2 po zmianach'!K62-załącznik_2!K62</f>
        <v>0</v>
      </c>
      <c r="L62" s="69">
        <f>'załącznik_2 po zmianach'!L62-załącznik_2!L62</f>
        <v>0</v>
      </c>
      <c r="M62" s="69">
        <f>'załącznik_2 po zmianach'!M62-załącznik_2!M62</f>
        <v>0</v>
      </c>
      <c r="N62" s="69">
        <f>'załącznik_2 po zmianach'!N62-załącznik_2!N62</f>
        <v>0</v>
      </c>
      <c r="O62" s="69">
        <f>'załącznik_2 po zmianach'!O62-załącznik_2!O62</f>
        <v>0</v>
      </c>
      <c r="P62" s="69">
        <f>'załącznik_2 po zmianach'!P62-załącznik_2!P62</f>
        <v>0</v>
      </c>
      <c r="Q62" s="69">
        <f>'załącznik_2 po zmianach'!Q62-załącznik_2!Q62</f>
        <v>0</v>
      </c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  <c r="IU62" s="42"/>
      <c r="IV62" s="42"/>
    </row>
    <row r="63" spans="1:256" s="57" customFormat="1" ht="15" customHeight="1">
      <c r="A63" s="26"/>
      <c r="B63" s="26" t="s">
        <v>125</v>
      </c>
      <c r="C63" s="27" t="s">
        <v>126</v>
      </c>
      <c r="D63" s="69">
        <f>'załącznik_2 po zmianach'!D63-załącznik_2!D63</f>
        <v>32250</v>
      </c>
      <c r="E63" s="69">
        <f>'załącznik_2 po zmianach'!E63-załącznik_2!E63</f>
        <v>32250</v>
      </c>
      <c r="F63" s="69">
        <f>'załącznik_2 po zmianach'!F63-załącznik_2!F63</f>
        <v>0</v>
      </c>
      <c r="G63" s="69">
        <f>'załącznik_2 po zmianach'!G63-załącznik_2!G63</f>
        <v>0</v>
      </c>
      <c r="H63" s="69">
        <f>'załącznik_2 po zmianach'!H63-załącznik_2!H63</f>
        <v>0</v>
      </c>
      <c r="I63" s="69">
        <f>'załącznik_2 po zmianach'!I63-załącznik_2!I63</f>
        <v>0</v>
      </c>
      <c r="J63" s="69">
        <f>'załącznik_2 po zmianach'!J63-załącznik_2!J63</f>
        <v>32250</v>
      </c>
      <c r="K63" s="69">
        <f>'załącznik_2 po zmianach'!K63-załącznik_2!K63</f>
        <v>0</v>
      </c>
      <c r="L63" s="69">
        <f>'załącznik_2 po zmianach'!L63-załącznik_2!L63</f>
        <v>0</v>
      </c>
      <c r="M63" s="69">
        <f>'załącznik_2 po zmianach'!M63-załącznik_2!M63</f>
        <v>0</v>
      </c>
      <c r="N63" s="69">
        <f>'załącznik_2 po zmianach'!N63-załącznik_2!N63</f>
        <v>0</v>
      </c>
      <c r="O63" s="69">
        <f>'załącznik_2 po zmianach'!O63-załącznik_2!O63</f>
        <v>0</v>
      </c>
      <c r="P63" s="69">
        <f>'załącznik_2 po zmianach'!P63-załącznik_2!P63</f>
        <v>0</v>
      </c>
      <c r="Q63" s="69">
        <f>'załącznik_2 po zmianach'!Q63-załącznik_2!Q63</f>
        <v>0</v>
      </c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  <c r="IU63" s="42"/>
      <c r="IV63" s="42"/>
    </row>
    <row r="64" spans="1:256" s="57" customFormat="1" ht="15" customHeight="1">
      <c r="A64" s="26"/>
      <c r="B64" s="26" t="s">
        <v>127</v>
      </c>
      <c r="C64" s="68" t="s">
        <v>128</v>
      </c>
      <c r="D64" s="69">
        <f>'załącznik_2 po zmianach'!D64-załącznik_2!D64</f>
        <v>-63489</v>
      </c>
      <c r="E64" s="69">
        <f>'załącznik_2 po zmianach'!E64-załącznik_2!E64</f>
        <v>-63489</v>
      </c>
      <c r="F64" s="69">
        <f>'załącznik_2 po zmianach'!F64-załącznik_2!F64</f>
        <v>-63013</v>
      </c>
      <c r="G64" s="69">
        <f>'załącznik_2 po zmianach'!G64-załącznik_2!G64</f>
        <v>-57037</v>
      </c>
      <c r="H64" s="69">
        <f>'załącznik_2 po zmianach'!H64-załącznik_2!H64</f>
        <v>-5976</v>
      </c>
      <c r="I64" s="69">
        <f>'załącznik_2 po zmianach'!I64-załącznik_2!I64</f>
        <v>0</v>
      </c>
      <c r="J64" s="69">
        <f>'załącznik_2 po zmianach'!J64-załącznik_2!J64</f>
        <v>-476</v>
      </c>
      <c r="K64" s="69">
        <f>'załącznik_2 po zmianach'!K64-załącznik_2!K64</f>
        <v>0</v>
      </c>
      <c r="L64" s="69">
        <f>'załącznik_2 po zmianach'!L64-załącznik_2!L64</f>
        <v>0</v>
      </c>
      <c r="M64" s="69">
        <f>'załącznik_2 po zmianach'!M64-załącznik_2!M64</f>
        <v>0</v>
      </c>
      <c r="N64" s="69">
        <f>'załącznik_2 po zmianach'!N64-załącznik_2!N64</f>
        <v>0</v>
      </c>
      <c r="O64" s="69">
        <f>'załącznik_2 po zmianach'!O64-załącznik_2!O64</f>
        <v>0</v>
      </c>
      <c r="P64" s="69">
        <f>'załącznik_2 po zmianach'!P64-załącznik_2!P64</f>
        <v>0</v>
      </c>
      <c r="Q64" s="69">
        <f>'załącznik_2 po zmianach'!Q64-załącznik_2!Q64</f>
        <v>0</v>
      </c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  <c r="IU64" s="42"/>
      <c r="IV64" s="42"/>
    </row>
    <row r="65" spans="1:256" s="57" customFormat="1" ht="15" customHeight="1">
      <c r="A65" s="26"/>
      <c r="B65" s="26" t="s">
        <v>129</v>
      </c>
      <c r="C65" s="68" t="s">
        <v>44</v>
      </c>
      <c r="D65" s="69">
        <f>'załącznik_2 po zmianach'!D65-załącznik_2!D65</f>
        <v>0</v>
      </c>
      <c r="E65" s="69">
        <f>'załącznik_2 po zmianach'!E65-załącznik_2!E65</f>
        <v>0</v>
      </c>
      <c r="F65" s="69">
        <f>'załącznik_2 po zmianach'!F65-załącznik_2!F65</f>
        <v>0</v>
      </c>
      <c r="G65" s="69">
        <f>'załącznik_2 po zmianach'!G65-załącznik_2!G65</f>
        <v>0</v>
      </c>
      <c r="H65" s="69">
        <f>'załącznik_2 po zmianach'!H65-załącznik_2!H65</f>
        <v>0</v>
      </c>
      <c r="I65" s="69">
        <f>'załącznik_2 po zmianach'!I65-załącznik_2!I65</f>
        <v>0</v>
      </c>
      <c r="J65" s="69">
        <f>'załącznik_2 po zmianach'!J65-załącznik_2!J65</f>
        <v>0</v>
      </c>
      <c r="K65" s="69">
        <f>'załącznik_2 po zmianach'!K65-załącznik_2!K65</f>
        <v>0</v>
      </c>
      <c r="L65" s="69">
        <f>'załącznik_2 po zmianach'!L65-załącznik_2!L65</f>
        <v>0</v>
      </c>
      <c r="M65" s="69">
        <f>'załącznik_2 po zmianach'!M65-załącznik_2!M65</f>
        <v>0</v>
      </c>
      <c r="N65" s="69">
        <f>'załącznik_2 po zmianach'!N65-załącznik_2!N65</f>
        <v>0</v>
      </c>
      <c r="O65" s="69">
        <f>'załącznik_2 po zmianach'!O65-załącznik_2!O65</f>
        <v>0</v>
      </c>
      <c r="P65" s="69">
        <f>'załącznik_2 po zmianach'!P65-załącznik_2!P65</f>
        <v>0</v>
      </c>
      <c r="Q65" s="69">
        <f>'załącznik_2 po zmianach'!Q65-załącznik_2!Q65</f>
        <v>0</v>
      </c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  <c r="IU65" s="42"/>
      <c r="IV65" s="42"/>
    </row>
    <row r="66" spans="1:256" s="57" customFormat="1" ht="30.6" customHeight="1">
      <c r="A66" s="26" t="s">
        <v>130</v>
      </c>
      <c r="B66" s="26"/>
      <c r="C66" s="68" t="s">
        <v>131</v>
      </c>
      <c r="D66" s="69">
        <f>'załącznik_2 po zmianach'!D66-załącznik_2!D66</f>
        <v>0</v>
      </c>
      <c r="E66" s="69">
        <f>'załącznik_2 po zmianach'!E66-załącznik_2!E66</f>
        <v>0</v>
      </c>
      <c r="F66" s="69">
        <f>'załącznik_2 po zmianach'!F66-załącznik_2!F66</f>
        <v>0</v>
      </c>
      <c r="G66" s="69">
        <f>'załącznik_2 po zmianach'!G66-załącznik_2!G66</f>
        <v>0</v>
      </c>
      <c r="H66" s="69">
        <f>'załącznik_2 po zmianach'!H66-załącznik_2!H66</f>
        <v>0</v>
      </c>
      <c r="I66" s="69">
        <f>'załącznik_2 po zmianach'!I66-załącznik_2!I66</f>
        <v>0</v>
      </c>
      <c r="J66" s="69">
        <f>'załącznik_2 po zmianach'!J66-załącznik_2!J66</f>
        <v>0</v>
      </c>
      <c r="K66" s="69">
        <f>'załącznik_2 po zmianach'!K66-załącznik_2!K66</f>
        <v>0</v>
      </c>
      <c r="L66" s="69">
        <f>'załącznik_2 po zmianach'!L66-załącznik_2!L66</f>
        <v>0</v>
      </c>
      <c r="M66" s="69">
        <f>'załącznik_2 po zmianach'!M66-załącznik_2!M66</f>
        <v>0</v>
      </c>
      <c r="N66" s="69">
        <f>'załącznik_2 po zmianach'!N66-załącznik_2!N66</f>
        <v>0</v>
      </c>
      <c r="O66" s="69">
        <f>'załącznik_2 po zmianach'!O66-załącznik_2!O66</f>
        <v>0</v>
      </c>
      <c r="P66" s="69">
        <f>'załącznik_2 po zmianach'!P66-załącznik_2!P66</f>
        <v>0</v>
      </c>
      <c r="Q66" s="69">
        <f>'załącznik_2 po zmianach'!Q66-załącznik_2!Q66</f>
        <v>0</v>
      </c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  <c r="IU66" s="42"/>
      <c r="IV66" s="42"/>
    </row>
    <row r="67" spans="1:256" s="57" customFormat="1" ht="15" customHeight="1">
      <c r="A67" s="26"/>
      <c r="B67" s="26" t="s">
        <v>132</v>
      </c>
      <c r="C67" s="68" t="s">
        <v>44</v>
      </c>
      <c r="D67" s="69">
        <f>'załącznik_2 po zmianach'!D67-załącznik_2!D67</f>
        <v>0</v>
      </c>
      <c r="E67" s="69">
        <f>'załącznik_2 po zmianach'!E67-załącznik_2!E67</f>
        <v>0</v>
      </c>
      <c r="F67" s="69">
        <f>'załącznik_2 po zmianach'!F67-załącznik_2!F67</f>
        <v>0</v>
      </c>
      <c r="G67" s="69">
        <f>'załącznik_2 po zmianach'!G67-załącznik_2!G67</f>
        <v>0</v>
      </c>
      <c r="H67" s="69">
        <f>'załącznik_2 po zmianach'!H67-załącznik_2!H67</f>
        <v>0</v>
      </c>
      <c r="I67" s="69">
        <f>'załącznik_2 po zmianach'!I67-załącznik_2!I67</f>
        <v>0</v>
      </c>
      <c r="J67" s="69">
        <f>'załącznik_2 po zmianach'!J67-załącznik_2!J67</f>
        <v>0</v>
      </c>
      <c r="K67" s="69">
        <f>'załącznik_2 po zmianach'!K67-załącznik_2!K67</f>
        <v>0</v>
      </c>
      <c r="L67" s="69">
        <f>'załącznik_2 po zmianach'!L67-załącznik_2!L67</f>
        <v>0</v>
      </c>
      <c r="M67" s="69">
        <f>'załącznik_2 po zmianach'!M67-załącznik_2!M67</f>
        <v>0</v>
      </c>
      <c r="N67" s="69">
        <f>'załącznik_2 po zmianach'!N67-załącznik_2!N67</f>
        <v>0</v>
      </c>
      <c r="O67" s="69">
        <f>'załącznik_2 po zmianach'!O67-załącznik_2!O67</f>
        <v>0</v>
      </c>
      <c r="P67" s="69">
        <f>'załącznik_2 po zmianach'!P67-załącznik_2!P67</f>
        <v>0</v>
      </c>
      <c r="Q67" s="69">
        <f>'załącznik_2 po zmianach'!Q67-załącznik_2!Q67</f>
        <v>0</v>
      </c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  <c r="IU67" s="42"/>
      <c r="IV67" s="42"/>
    </row>
    <row r="68" spans="1:256" s="57" customFormat="1" ht="30.75" customHeight="1">
      <c r="A68" s="26" t="s">
        <v>245</v>
      </c>
      <c r="B68" s="26"/>
      <c r="C68" s="68" t="s">
        <v>246</v>
      </c>
      <c r="D68" s="69">
        <f>'załącznik_2 po zmianach'!D68-załącznik_2!D68</f>
        <v>-58889</v>
      </c>
      <c r="E68" s="69">
        <f>'załącznik_2 po zmianach'!E68-załącznik_2!E68</f>
        <v>-58889</v>
      </c>
      <c r="F68" s="69">
        <f>'załącznik_2 po zmianach'!F68-załącznik_2!F68</f>
        <v>-55729</v>
      </c>
      <c r="G68" s="69">
        <f>'załącznik_2 po zmianach'!G68-załącznik_2!G68</f>
        <v>-53913</v>
      </c>
      <c r="H68" s="69">
        <f>'załącznik_2 po zmianach'!H68-załącznik_2!H68</f>
        <v>-1816</v>
      </c>
      <c r="I68" s="69">
        <f>'załącznik_2 po zmianach'!I68-załącznik_2!I68</f>
        <v>0</v>
      </c>
      <c r="J68" s="69">
        <f>'załącznik_2 po zmianach'!J68-załącznik_2!J68</f>
        <v>-3160</v>
      </c>
      <c r="K68" s="69">
        <f>'załącznik_2 po zmianach'!K68-załącznik_2!K68</f>
        <v>0</v>
      </c>
      <c r="L68" s="69">
        <f>'załącznik_2 po zmianach'!L68-załącznik_2!L68</f>
        <v>0</v>
      </c>
      <c r="M68" s="69">
        <f>'załącznik_2 po zmianach'!M68-załącznik_2!M68</f>
        <v>0</v>
      </c>
      <c r="N68" s="69">
        <f>'załącznik_2 po zmianach'!N68-załącznik_2!N68</f>
        <v>0</v>
      </c>
      <c r="O68" s="69">
        <f>'załącznik_2 po zmianach'!O68-załącznik_2!O68</f>
        <v>0</v>
      </c>
      <c r="P68" s="69">
        <f>'załącznik_2 po zmianach'!P68-załącznik_2!P68</f>
        <v>0</v>
      </c>
      <c r="Q68" s="69">
        <f>'załącznik_2 po zmianach'!Q68-załącznik_2!Q68</f>
        <v>0</v>
      </c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  <c r="IU68" s="42"/>
      <c r="IV68" s="42"/>
    </row>
    <row r="69" spans="1:256" s="57" customFormat="1" ht="17.100000000000001" customHeight="1">
      <c r="A69" s="26"/>
      <c r="B69" s="26" t="s">
        <v>247</v>
      </c>
      <c r="C69" s="68" t="s">
        <v>248</v>
      </c>
      <c r="D69" s="69">
        <f>'załącznik_2 po zmianach'!D69-załącznik_2!D69</f>
        <v>-58889</v>
      </c>
      <c r="E69" s="69">
        <f>'załącznik_2 po zmianach'!E69-załącznik_2!E69</f>
        <v>-58889</v>
      </c>
      <c r="F69" s="69">
        <f>'załącznik_2 po zmianach'!F69-załącznik_2!F69</f>
        <v>-55729</v>
      </c>
      <c r="G69" s="69">
        <f>'załącznik_2 po zmianach'!G69-załącznik_2!G69</f>
        <v>-53913</v>
      </c>
      <c r="H69" s="69">
        <f>'załącznik_2 po zmianach'!H69-załącznik_2!H69</f>
        <v>-1816</v>
      </c>
      <c r="I69" s="69">
        <f>'załącznik_2 po zmianach'!I69-załącznik_2!I69</f>
        <v>0</v>
      </c>
      <c r="J69" s="69">
        <f>'załącznik_2 po zmianach'!J69-załącznik_2!J69</f>
        <v>-3160</v>
      </c>
      <c r="K69" s="69">
        <f>'załącznik_2 po zmianach'!K69-załącznik_2!K69</f>
        <v>0</v>
      </c>
      <c r="L69" s="69">
        <f>'załącznik_2 po zmianach'!L69-załącznik_2!L69</f>
        <v>0</v>
      </c>
      <c r="M69" s="69">
        <f>'załącznik_2 po zmianach'!M69-załącznik_2!M69</f>
        <v>0</v>
      </c>
      <c r="N69" s="69">
        <f>'załącznik_2 po zmianach'!N69-załącznik_2!N69</f>
        <v>0</v>
      </c>
      <c r="O69" s="69">
        <f>'załącznik_2 po zmianach'!O69-załącznik_2!O69</f>
        <v>0</v>
      </c>
      <c r="P69" s="69">
        <f>'załącznik_2 po zmianach'!P69-załącznik_2!P69</f>
        <v>0</v>
      </c>
      <c r="Q69" s="69">
        <f>'załącznik_2 po zmianach'!Q69-załącznik_2!Q69</f>
        <v>0</v>
      </c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  <c r="IU69" s="42"/>
      <c r="IV69" s="42"/>
    </row>
    <row r="70" spans="1:256" s="57" customFormat="1" ht="15" customHeight="1">
      <c r="A70" s="26"/>
      <c r="B70" s="26" t="s">
        <v>249</v>
      </c>
      <c r="C70" s="68" t="s">
        <v>250</v>
      </c>
      <c r="D70" s="69">
        <f>'załącznik_2 po zmianach'!D70-załącznik_2!D70</f>
        <v>0</v>
      </c>
      <c r="E70" s="69">
        <f>'załącznik_2 po zmianach'!E70-załącznik_2!E70</f>
        <v>0</v>
      </c>
      <c r="F70" s="69">
        <f>'załącznik_2 po zmianach'!F70-załącznik_2!F70</f>
        <v>0</v>
      </c>
      <c r="G70" s="69">
        <f>'załącznik_2 po zmianach'!G70-załącznik_2!G70</f>
        <v>0</v>
      </c>
      <c r="H70" s="69">
        <f>'załącznik_2 po zmianach'!H70-załącznik_2!H70</f>
        <v>0</v>
      </c>
      <c r="I70" s="69">
        <f>'załącznik_2 po zmianach'!I70-załącznik_2!I70</f>
        <v>0</v>
      </c>
      <c r="J70" s="69">
        <f>'załącznik_2 po zmianach'!J70-załącznik_2!J70</f>
        <v>0</v>
      </c>
      <c r="K70" s="69">
        <f>'załącznik_2 po zmianach'!K70-załącznik_2!K70</f>
        <v>0</v>
      </c>
      <c r="L70" s="69">
        <f>'załącznik_2 po zmianach'!L70-załącznik_2!L70</f>
        <v>0</v>
      </c>
      <c r="M70" s="69">
        <f>'załącznik_2 po zmianach'!M70-załącznik_2!M70</f>
        <v>0</v>
      </c>
      <c r="N70" s="69">
        <f>'załącznik_2 po zmianach'!N70-załącznik_2!N70</f>
        <v>0</v>
      </c>
      <c r="O70" s="69">
        <f>'załącznik_2 po zmianach'!O70-załącznik_2!O70</f>
        <v>0</v>
      </c>
      <c r="P70" s="69">
        <f>'załącznik_2 po zmianach'!P70-załącznik_2!P70</f>
        <v>0</v>
      </c>
      <c r="Q70" s="69">
        <f>'załącznik_2 po zmianach'!Q70-załącznik_2!Q70</f>
        <v>0</v>
      </c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  <c r="IU70" s="42"/>
      <c r="IV70" s="42"/>
    </row>
    <row r="71" spans="1:256" s="57" customFormat="1" ht="30.6" customHeight="1">
      <c r="A71" s="26"/>
      <c r="B71" s="26" t="s">
        <v>251</v>
      </c>
      <c r="C71" s="68" t="s">
        <v>230</v>
      </c>
      <c r="D71" s="69">
        <f>'załącznik_2 po zmianach'!D71-załącznik_2!D71</f>
        <v>0</v>
      </c>
      <c r="E71" s="69">
        <f>'załącznik_2 po zmianach'!E71-załącznik_2!E71</f>
        <v>0</v>
      </c>
      <c r="F71" s="69">
        <f>'załącznik_2 po zmianach'!F71-załącznik_2!F71</f>
        <v>0</v>
      </c>
      <c r="G71" s="69">
        <f>'załącznik_2 po zmianach'!G71-załącznik_2!G71</f>
        <v>0</v>
      </c>
      <c r="H71" s="69">
        <f>'załącznik_2 po zmianach'!H71-załącznik_2!H71</f>
        <v>0</v>
      </c>
      <c r="I71" s="69">
        <f>'załącznik_2 po zmianach'!I71-załącznik_2!I71</f>
        <v>0</v>
      </c>
      <c r="J71" s="69">
        <f>'załącznik_2 po zmianach'!J71-załącznik_2!J71</f>
        <v>0</v>
      </c>
      <c r="K71" s="69">
        <f>'załącznik_2 po zmianach'!K71-załącznik_2!K71</f>
        <v>0</v>
      </c>
      <c r="L71" s="69">
        <f>'załącznik_2 po zmianach'!L71-załącznik_2!L71</f>
        <v>0</v>
      </c>
      <c r="M71" s="69">
        <f>'załącznik_2 po zmianach'!M71-załącznik_2!M71</f>
        <v>0</v>
      </c>
      <c r="N71" s="69">
        <f>'załącznik_2 po zmianach'!N71-załącznik_2!N71</f>
        <v>0</v>
      </c>
      <c r="O71" s="69">
        <f>'załącznik_2 po zmianach'!O71-załącznik_2!O71</f>
        <v>0</v>
      </c>
      <c r="P71" s="69">
        <f>'załącznik_2 po zmianach'!P71-załącznik_2!P71</f>
        <v>0</v>
      </c>
      <c r="Q71" s="69">
        <f>'załącznik_2 po zmianach'!Q71-załącznik_2!Q71</f>
        <v>0</v>
      </c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  <c r="IU71" s="42"/>
      <c r="IV71" s="42"/>
    </row>
    <row r="72" spans="1:256" s="57" customFormat="1" ht="15" customHeight="1">
      <c r="A72" s="26"/>
      <c r="B72" s="26" t="s">
        <v>252</v>
      </c>
      <c r="C72" s="68" t="s">
        <v>44</v>
      </c>
      <c r="D72" s="69">
        <f>'załącznik_2 po zmianach'!D72-załącznik_2!D72</f>
        <v>0</v>
      </c>
      <c r="E72" s="69">
        <f>'załącznik_2 po zmianach'!E72-załącznik_2!E72</f>
        <v>0</v>
      </c>
      <c r="F72" s="69">
        <f>'załącznik_2 po zmianach'!F72-załącznik_2!F72</f>
        <v>0</v>
      </c>
      <c r="G72" s="69">
        <f>'załącznik_2 po zmianach'!G72-załącznik_2!G72</f>
        <v>0</v>
      </c>
      <c r="H72" s="69">
        <f>'załącznik_2 po zmianach'!H72-załącznik_2!H72</f>
        <v>0</v>
      </c>
      <c r="I72" s="69">
        <f>'załącznik_2 po zmianach'!I72-załącznik_2!I72</f>
        <v>0</v>
      </c>
      <c r="J72" s="69">
        <f>'załącznik_2 po zmianach'!J72-załącznik_2!J72</f>
        <v>0</v>
      </c>
      <c r="K72" s="69">
        <f>'załącznik_2 po zmianach'!K72-załącznik_2!K72</f>
        <v>0</v>
      </c>
      <c r="L72" s="69">
        <f>'załącznik_2 po zmianach'!L72-załącznik_2!L72</f>
        <v>0</v>
      </c>
      <c r="M72" s="69">
        <f>'załącznik_2 po zmianach'!M72-załącznik_2!M72</f>
        <v>0</v>
      </c>
      <c r="N72" s="69">
        <f>'załącznik_2 po zmianach'!N72-załącznik_2!N72</f>
        <v>0</v>
      </c>
      <c r="O72" s="69">
        <f>'załącznik_2 po zmianach'!O72-załącznik_2!O72</f>
        <v>0</v>
      </c>
      <c r="P72" s="69">
        <f>'załącznik_2 po zmianach'!P72-załącznik_2!P72</f>
        <v>0</v>
      </c>
      <c r="Q72" s="69">
        <f>'załącznik_2 po zmianach'!Q72-załącznik_2!Q72</f>
        <v>0</v>
      </c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  <c r="IU72" s="42"/>
      <c r="IV72" s="42"/>
    </row>
    <row r="73" spans="1:256" s="57" customFormat="1" ht="30.75" customHeight="1">
      <c r="A73" s="26" t="s">
        <v>136</v>
      </c>
      <c r="B73" s="26"/>
      <c r="C73" s="68" t="s">
        <v>137</v>
      </c>
      <c r="D73" s="69">
        <f>'załącznik_2 po zmianach'!D73-załącznik_2!D73</f>
        <v>170000</v>
      </c>
      <c r="E73" s="69">
        <f>'załącznik_2 po zmianach'!E73-załącznik_2!E73</f>
        <v>170000</v>
      </c>
      <c r="F73" s="69">
        <f>'załącznik_2 po zmianach'!F73-załącznik_2!F73</f>
        <v>170000</v>
      </c>
      <c r="G73" s="69">
        <f>'załącznik_2 po zmianach'!G73-załącznik_2!G73</f>
        <v>0</v>
      </c>
      <c r="H73" s="69">
        <f>'załącznik_2 po zmianach'!H73-załącznik_2!H73</f>
        <v>170000</v>
      </c>
      <c r="I73" s="69">
        <f>'załącznik_2 po zmianach'!I73-załącznik_2!I73</f>
        <v>0</v>
      </c>
      <c r="J73" s="69">
        <f>'załącznik_2 po zmianach'!J73-załącznik_2!J73</f>
        <v>0</v>
      </c>
      <c r="K73" s="69">
        <f>'załącznik_2 po zmianach'!K73-załącznik_2!K73</f>
        <v>0</v>
      </c>
      <c r="L73" s="69">
        <f>'załącznik_2 po zmianach'!L73-załącznik_2!L73</f>
        <v>0</v>
      </c>
      <c r="M73" s="69">
        <f>'załącznik_2 po zmianach'!M73-załącznik_2!M73</f>
        <v>0</v>
      </c>
      <c r="N73" s="69">
        <f>'załącznik_2 po zmianach'!N73-załącznik_2!N73</f>
        <v>0</v>
      </c>
      <c r="O73" s="69">
        <f>'załącznik_2 po zmianach'!O73-załącznik_2!O73</f>
        <v>0</v>
      </c>
      <c r="P73" s="69">
        <f>'załącznik_2 po zmianach'!P73-załącznik_2!P73</f>
        <v>0</v>
      </c>
      <c r="Q73" s="69">
        <f>'załącznik_2 po zmianach'!Q73-załącznik_2!Q73</f>
        <v>0</v>
      </c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  <c r="IU73" s="42"/>
      <c r="IV73" s="42"/>
    </row>
    <row r="74" spans="1:256" s="57" customFormat="1" ht="15" customHeight="1">
      <c r="A74" s="26"/>
      <c r="B74" s="26" t="s">
        <v>253</v>
      </c>
      <c r="C74" s="68" t="s">
        <v>254</v>
      </c>
      <c r="D74" s="69">
        <f>'załącznik_2 po zmianach'!D74-załącznik_2!D74</f>
        <v>0</v>
      </c>
      <c r="E74" s="69">
        <f>'załącznik_2 po zmianach'!E74-załącznik_2!E74</f>
        <v>0</v>
      </c>
      <c r="F74" s="69">
        <f>'załącznik_2 po zmianach'!F74-załącznik_2!F74</f>
        <v>0</v>
      </c>
      <c r="G74" s="69">
        <f>'załącznik_2 po zmianach'!G74-załącznik_2!G74</f>
        <v>0</v>
      </c>
      <c r="H74" s="69">
        <f>'załącznik_2 po zmianach'!H74-załącznik_2!H74</f>
        <v>0</v>
      </c>
      <c r="I74" s="69">
        <f>'załącznik_2 po zmianach'!I74-załącznik_2!I74</f>
        <v>0</v>
      </c>
      <c r="J74" s="69">
        <f>'załącznik_2 po zmianach'!J74-załącznik_2!J74</f>
        <v>0</v>
      </c>
      <c r="K74" s="69">
        <f>'załącznik_2 po zmianach'!K74-załącznik_2!K74</f>
        <v>0</v>
      </c>
      <c r="L74" s="69">
        <f>'załącznik_2 po zmianach'!L74-załącznik_2!L74</f>
        <v>0</v>
      </c>
      <c r="M74" s="69">
        <f>'załącznik_2 po zmianach'!M74-załącznik_2!M74</f>
        <v>0</v>
      </c>
      <c r="N74" s="69">
        <f>'załącznik_2 po zmianach'!N74-załącznik_2!N74</f>
        <v>0</v>
      </c>
      <c r="O74" s="69">
        <f>'załącznik_2 po zmianach'!O74-załącznik_2!O74</f>
        <v>0</v>
      </c>
      <c r="P74" s="69">
        <f>'załącznik_2 po zmianach'!P74-załącznik_2!P74</f>
        <v>0</v>
      </c>
      <c r="Q74" s="69">
        <f>'załącznik_2 po zmianach'!Q74-załącznik_2!Q74</f>
        <v>0</v>
      </c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  <c r="IU74" s="42"/>
      <c r="IV74" s="42"/>
    </row>
    <row r="75" spans="1:256" s="57" customFormat="1" ht="15" customHeight="1">
      <c r="A75" s="26"/>
      <c r="B75" s="26" t="s">
        <v>255</v>
      </c>
      <c r="C75" s="68" t="s">
        <v>256</v>
      </c>
      <c r="D75" s="69">
        <f>'załącznik_2 po zmianach'!D75-załącznik_2!D75</f>
        <v>170000</v>
      </c>
      <c r="E75" s="69">
        <f>'załącznik_2 po zmianach'!E75-załącznik_2!E75</f>
        <v>170000</v>
      </c>
      <c r="F75" s="69">
        <f>'załącznik_2 po zmianach'!F75-załącznik_2!F75</f>
        <v>170000</v>
      </c>
      <c r="G75" s="69">
        <f>'załącznik_2 po zmianach'!G75-załącznik_2!G75</f>
        <v>0</v>
      </c>
      <c r="H75" s="69">
        <f>'załącznik_2 po zmianach'!H75-załącznik_2!H75</f>
        <v>170000</v>
      </c>
      <c r="I75" s="69">
        <f>'załącznik_2 po zmianach'!I75-załącznik_2!I75</f>
        <v>0</v>
      </c>
      <c r="J75" s="69">
        <f>'załącznik_2 po zmianach'!J75-załącznik_2!J75</f>
        <v>0</v>
      </c>
      <c r="K75" s="69">
        <f>'załącznik_2 po zmianach'!K75-załącznik_2!K75</f>
        <v>0</v>
      </c>
      <c r="L75" s="69">
        <f>'załącznik_2 po zmianach'!L75-załącznik_2!L75</f>
        <v>0</v>
      </c>
      <c r="M75" s="69">
        <f>'załącznik_2 po zmianach'!M75-załącznik_2!M75</f>
        <v>0</v>
      </c>
      <c r="N75" s="69">
        <f>'załącznik_2 po zmianach'!N75-załącznik_2!N75</f>
        <v>0</v>
      </c>
      <c r="O75" s="69">
        <f>'załącznik_2 po zmianach'!O75-załącznik_2!O75</f>
        <v>0</v>
      </c>
      <c r="P75" s="69">
        <f>'załącznik_2 po zmianach'!P75-załącznik_2!P75</f>
        <v>0</v>
      </c>
      <c r="Q75" s="69">
        <f>'załącznik_2 po zmianach'!Q75-załącznik_2!Q75</f>
        <v>0</v>
      </c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  <c r="IU75" s="42"/>
      <c r="IV75" s="42"/>
    </row>
    <row r="76" spans="1:256" s="57" customFormat="1" ht="15" customHeight="1">
      <c r="A76" s="26"/>
      <c r="B76" s="26" t="s">
        <v>146</v>
      </c>
      <c r="C76" s="68" t="s">
        <v>44</v>
      </c>
      <c r="D76" s="69">
        <f>'załącznik_2 po zmianach'!D76-załącznik_2!D76</f>
        <v>0</v>
      </c>
      <c r="E76" s="69">
        <f>'załącznik_2 po zmianach'!E76-załącznik_2!E76</f>
        <v>0</v>
      </c>
      <c r="F76" s="69">
        <f>'załącznik_2 po zmianach'!F76-załącznik_2!F76</f>
        <v>0</v>
      </c>
      <c r="G76" s="69">
        <f>'załącznik_2 po zmianach'!G76-załącznik_2!G76</f>
        <v>0</v>
      </c>
      <c r="H76" s="69">
        <f>'załącznik_2 po zmianach'!H76-załącznik_2!H76</f>
        <v>0</v>
      </c>
      <c r="I76" s="69">
        <f>'załącznik_2 po zmianach'!I76-załącznik_2!I76</f>
        <v>0</v>
      </c>
      <c r="J76" s="69">
        <f>'załącznik_2 po zmianach'!J76-załącznik_2!J76</f>
        <v>0</v>
      </c>
      <c r="K76" s="69">
        <f>'załącznik_2 po zmianach'!K76-załącznik_2!K76</f>
        <v>0</v>
      </c>
      <c r="L76" s="69">
        <f>'załącznik_2 po zmianach'!L76-załącznik_2!L76</f>
        <v>0</v>
      </c>
      <c r="M76" s="69">
        <f>'załącznik_2 po zmianach'!M76-załącznik_2!M76</f>
        <v>0</v>
      </c>
      <c r="N76" s="69">
        <f>'załącznik_2 po zmianach'!N76-załącznik_2!N76</f>
        <v>0</v>
      </c>
      <c r="O76" s="69">
        <f>'załącznik_2 po zmianach'!O76-załącznik_2!O76</f>
        <v>0</v>
      </c>
      <c r="P76" s="69">
        <f>'załącznik_2 po zmianach'!P76-załącznik_2!P76</f>
        <v>0</v>
      </c>
      <c r="Q76" s="69">
        <f>'załącznik_2 po zmianach'!Q76-załącznik_2!Q76</f>
        <v>0</v>
      </c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  <c r="IU76" s="42"/>
      <c r="IV76" s="42"/>
    </row>
    <row r="77" spans="1:256" s="57" customFormat="1" ht="30.75" customHeight="1">
      <c r="A77" s="26" t="s">
        <v>147</v>
      </c>
      <c r="B77" s="26"/>
      <c r="C77" s="68" t="s">
        <v>148</v>
      </c>
      <c r="D77" s="69">
        <f>'załącznik_2 po zmianach'!D77-załącznik_2!D77</f>
        <v>48450</v>
      </c>
      <c r="E77" s="69">
        <f>'załącznik_2 po zmianach'!E77-załącznik_2!E77</f>
        <v>48450</v>
      </c>
      <c r="F77" s="69">
        <f>'załącznik_2 po zmianach'!F77-załącznik_2!F77</f>
        <v>0</v>
      </c>
      <c r="G77" s="69">
        <f>'załącznik_2 po zmianach'!G77-załącznik_2!G77</f>
        <v>0</v>
      </c>
      <c r="H77" s="69">
        <f>'załącznik_2 po zmianach'!H77-załącznik_2!H77</f>
        <v>0</v>
      </c>
      <c r="I77" s="69">
        <f>'załącznik_2 po zmianach'!I77-załącznik_2!I77</f>
        <v>48450</v>
      </c>
      <c r="J77" s="69">
        <f>'załącznik_2 po zmianach'!J77-załącznik_2!J77</f>
        <v>0</v>
      </c>
      <c r="K77" s="69">
        <f>'załącznik_2 po zmianach'!K77-załącznik_2!K77</f>
        <v>0</v>
      </c>
      <c r="L77" s="69">
        <f>'załącznik_2 po zmianach'!L77-załącznik_2!L77</f>
        <v>0</v>
      </c>
      <c r="M77" s="69">
        <f>'załącznik_2 po zmianach'!M77-załącznik_2!M77</f>
        <v>0</v>
      </c>
      <c r="N77" s="69">
        <f>'załącznik_2 po zmianach'!N77-załącznik_2!N77</f>
        <v>0</v>
      </c>
      <c r="O77" s="69">
        <f>'załącznik_2 po zmianach'!O77-załącznik_2!O77</f>
        <v>0</v>
      </c>
      <c r="P77" s="69">
        <f>'załącznik_2 po zmianach'!P77-załącznik_2!P77</f>
        <v>0</v>
      </c>
      <c r="Q77" s="69">
        <f>'załącznik_2 po zmianach'!Q77-załącznik_2!Q77</f>
        <v>0</v>
      </c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  <c r="IU77" s="42"/>
      <c r="IV77" s="42"/>
    </row>
    <row r="78" spans="1:256" s="57" customFormat="1" ht="29.85" customHeight="1">
      <c r="A78" s="26"/>
      <c r="B78" s="26" t="s">
        <v>149</v>
      </c>
      <c r="C78" s="68" t="s">
        <v>150</v>
      </c>
      <c r="D78" s="69">
        <f>'załącznik_2 po zmianach'!D78-załącznik_2!D78</f>
        <v>0</v>
      </c>
      <c r="E78" s="69">
        <f>'załącznik_2 po zmianach'!E78-załącznik_2!E78</f>
        <v>0</v>
      </c>
      <c r="F78" s="69">
        <f>'załącznik_2 po zmianach'!F78-załącznik_2!F78</f>
        <v>0</v>
      </c>
      <c r="G78" s="69">
        <f>'załącznik_2 po zmianach'!G78-załącznik_2!G78</f>
        <v>0</v>
      </c>
      <c r="H78" s="69">
        <f>'załącznik_2 po zmianach'!H78-załącznik_2!H78</f>
        <v>0</v>
      </c>
      <c r="I78" s="69">
        <f>'załącznik_2 po zmianach'!I78-załącznik_2!I78</f>
        <v>0</v>
      </c>
      <c r="J78" s="69">
        <f>'załącznik_2 po zmianach'!J78-załącznik_2!J78</f>
        <v>0</v>
      </c>
      <c r="K78" s="69">
        <f>'załącznik_2 po zmianach'!K78-załącznik_2!K78</f>
        <v>0</v>
      </c>
      <c r="L78" s="69">
        <f>'załącznik_2 po zmianach'!L78-załącznik_2!L78</f>
        <v>0</v>
      </c>
      <c r="M78" s="69">
        <f>'załącznik_2 po zmianach'!M78-załącznik_2!M78</f>
        <v>0</v>
      </c>
      <c r="N78" s="69">
        <f>'załącznik_2 po zmianach'!N78-załącznik_2!N78</f>
        <v>0</v>
      </c>
      <c r="O78" s="69">
        <f>'załącznik_2 po zmianach'!O78-załącznik_2!O78</f>
        <v>0</v>
      </c>
      <c r="P78" s="69">
        <f>'załącznik_2 po zmianach'!P78-załącznik_2!P78</f>
        <v>0</v>
      </c>
      <c r="Q78" s="69">
        <f>'załącznik_2 po zmianach'!Q78-załącznik_2!Q78</f>
        <v>0</v>
      </c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  <c r="IU78" s="42"/>
      <c r="IV78" s="42"/>
    </row>
    <row r="79" spans="1:256" s="57" customFormat="1">
      <c r="A79" s="26"/>
      <c r="B79" s="26" t="s">
        <v>151</v>
      </c>
      <c r="C79" s="68" t="s">
        <v>152</v>
      </c>
      <c r="D79" s="69">
        <f>'załącznik_2 po zmianach'!D79-załącznik_2!D79</f>
        <v>18450</v>
      </c>
      <c r="E79" s="69">
        <f>'załącznik_2 po zmianach'!E79-załącznik_2!E79</f>
        <v>18450</v>
      </c>
      <c r="F79" s="69">
        <f>'załącznik_2 po zmianach'!F79-załącznik_2!F79</f>
        <v>0</v>
      </c>
      <c r="G79" s="69">
        <f>'załącznik_2 po zmianach'!G79-załącznik_2!G79</f>
        <v>0</v>
      </c>
      <c r="H79" s="69">
        <f>'załącznik_2 po zmianach'!H79-załącznik_2!H79</f>
        <v>0</v>
      </c>
      <c r="I79" s="69">
        <f>'załącznik_2 po zmianach'!I79-załącznik_2!I79</f>
        <v>18450</v>
      </c>
      <c r="J79" s="69">
        <f>'załącznik_2 po zmianach'!J79-załącznik_2!J79</f>
        <v>0</v>
      </c>
      <c r="K79" s="69">
        <f>'załącznik_2 po zmianach'!K79-załącznik_2!K79</f>
        <v>0</v>
      </c>
      <c r="L79" s="69">
        <f>'załącznik_2 po zmianach'!L79-załącznik_2!L79</f>
        <v>0</v>
      </c>
      <c r="M79" s="69">
        <f>'załącznik_2 po zmianach'!M79-załącznik_2!M79</f>
        <v>0</v>
      </c>
      <c r="N79" s="69">
        <f>'załącznik_2 po zmianach'!N79-załącznik_2!N79</f>
        <v>0</v>
      </c>
      <c r="O79" s="69">
        <f>'załącznik_2 po zmianach'!O79-załącznik_2!O79</f>
        <v>0</v>
      </c>
      <c r="P79" s="69">
        <f>'załącznik_2 po zmianach'!P79-załącznik_2!P79</f>
        <v>0</v>
      </c>
      <c r="Q79" s="69">
        <f>'załącznik_2 po zmianach'!Q79-załącznik_2!Q79</f>
        <v>0</v>
      </c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  <c r="IU79" s="42"/>
      <c r="IV79" s="42"/>
    </row>
    <row r="80" spans="1:256" s="57" customFormat="1">
      <c r="A80" s="26"/>
      <c r="B80" s="26" t="s">
        <v>257</v>
      </c>
      <c r="C80" s="68" t="s">
        <v>44</v>
      </c>
      <c r="D80" s="69">
        <f>'załącznik_2 po zmianach'!D80-załącznik_2!D80</f>
        <v>30000</v>
      </c>
      <c r="E80" s="69">
        <f>'załącznik_2 po zmianach'!E80-załącznik_2!E80</f>
        <v>30000</v>
      </c>
      <c r="F80" s="69">
        <f>'załącznik_2 po zmianach'!F80-załącznik_2!F80</f>
        <v>0</v>
      </c>
      <c r="G80" s="69">
        <f>'załącznik_2 po zmianach'!G80-załącznik_2!G80</f>
        <v>0</v>
      </c>
      <c r="H80" s="69">
        <f>'załącznik_2 po zmianach'!H80-załącznik_2!H80</f>
        <v>0</v>
      </c>
      <c r="I80" s="69">
        <f>'załącznik_2 po zmianach'!I80-załącznik_2!I80</f>
        <v>30000</v>
      </c>
      <c r="J80" s="69">
        <f>'załącznik_2 po zmianach'!J80-załącznik_2!J80</f>
        <v>0</v>
      </c>
      <c r="K80" s="69">
        <f>'załącznik_2 po zmianach'!K80-załącznik_2!K80</f>
        <v>0</v>
      </c>
      <c r="L80" s="69">
        <f>'załącznik_2 po zmianach'!L80-załącznik_2!L80</f>
        <v>0</v>
      </c>
      <c r="M80" s="69">
        <f>'załącznik_2 po zmianach'!M80-załącznik_2!M80</f>
        <v>0</v>
      </c>
      <c r="N80" s="69">
        <f>'załącznik_2 po zmianach'!N80-załącznik_2!N80</f>
        <v>0</v>
      </c>
      <c r="O80" s="69">
        <f>'załącznik_2 po zmianach'!O80-załącznik_2!O80</f>
        <v>0</v>
      </c>
      <c r="P80" s="69">
        <f>'załącznik_2 po zmianach'!P80-załącznik_2!P80</f>
        <v>0</v>
      </c>
      <c r="Q80" s="69">
        <f>'załącznik_2 po zmianach'!Q80-załącznik_2!Q80</f>
        <v>0</v>
      </c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  <c r="IU80" s="42"/>
      <c r="IV80" s="42"/>
    </row>
    <row r="81" spans="1:256" s="57" customFormat="1" ht="15.75" customHeight="1">
      <c r="A81" s="26" t="s">
        <v>153</v>
      </c>
      <c r="B81" s="26"/>
      <c r="C81" s="68" t="s">
        <v>258</v>
      </c>
      <c r="D81" s="69">
        <f>'załącznik_2 po zmianach'!D81-załącznik_2!D81</f>
        <v>0</v>
      </c>
      <c r="E81" s="69">
        <f>'załącznik_2 po zmianach'!E81-załącznik_2!E81</f>
        <v>0</v>
      </c>
      <c r="F81" s="69">
        <f>'załącznik_2 po zmianach'!F81-załącznik_2!F81</f>
        <v>0</v>
      </c>
      <c r="G81" s="69">
        <f>'załącznik_2 po zmianach'!G81-załącznik_2!G81</f>
        <v>0</v>
      </c>
      <c r="H81" s="69">
        <f>'załącznik_2 po zmianach'!H81-załącznik_2!H81</f>
        <v>0</v>
      </c>
      <c r="I81" s="69">
        <f>'załącznik_2 po zmianach'!I81-załącznik_2!I81</f>
        <v>0</v>
      </c>
      <c r="J81" s="69">
        <f>'załącznik_2 po zmianach'!J81-załącznik_2!J81</f>
        <v>0</v>
      </c>
      <c r="K81" s="69">
        <f>'załącznik_2 po zmianach'!K81-załącznik_2!K81</f>
        <v>0</v>
      </c>
      <c r="L81" s="69">
        <f>'załącznik_2 po zmianach'!L81-załącznik_2!L81</f>
        <v>0</v>
      </c>
      <c r="M81" s="69">
        <f>'załącznik_2 po zmianach'!M81-załącznik_2!M81</f>
        <v>0</v>
      </c>
      <c r="N81" s="69">
        <f>'załącznik_2 po zmianach'!N81-załącznik_2!N81</f>
        <v>0</v>
      </c>
      <c r="O81" s="69">
        <f>'załącznik_2 po zmianach'!O81-załącznik_2!O81</f>
        <v>0</v>
      </c>
      <c r="P81" s="69">
        <f>'załącznik_2 po zmianach'!P81-załącznik_2!P81</f>
        <v>0</v>
      </c>
      <c r="Q81" s="69">
        <f>'załącznik_2 po zmianach'!Q81-załącznik_2!Q81</f>
        <v>0</v>
      </c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  <c r="IU81" s="42"/>
      <c r="IV81" s="42"/>
    </row>
    <row r="82" spans="1:256" s="57" customFormat="1" ht="15" customHeight="1">
      <c r="A82" s="26"/>
      <c r="B82" s="26" t="s">
        <v>259</v>
      </c>
      <c r="C82" s="68" t="s">
        <v>260</v>
      </c>
      <c r="D82" s="69">
        <f>'załącznik_2 po zmianach'!D82-załącznik_2!D82</f>
        <v>0</v>
      </c>
      <c r="E82" s="69">
        <f>'załącznik_2 po zmianach'!E82-załącznik_2!E82</f>
        <v>0</v>
      </c>
      <c r="F82" s="69">
        <f>'załącznik_2 po zmianach'!F82-załącznik_2!F82</f>
        <v>0</v>
      </c>
      <c r="G82" s="69">
        <f>'załącznik_2 po zmianach'!G82-załącznik_2!G82</f>
        <v>0</v>
      </c>
      <c r="H82" s="69">
        <f>'załącznik_2 po zmianach'!H82-załącznik_2!H82</f>
        <v>0</v>
      </c>
      <c r="I82" s="69">
        <f>'załącznik_2 po zmianach'!I82-załącznik_2!I82</f>
        <v>0</v>
      </c>
      <c r="J82" s="69">
        <f>'załącznik_2 po zmianach'!J82-załącznik_2!J82</f>
        <v>0</v>
      </c>
      <c r="K82" s="69">
        <f>'załącznik_2 po zmianach'!K82-załącznik_2!K82</f>
        <v>0</v>
      </c>
      <c r="L82" s="69">
        <f>'załącznik_2 po zmianach'!L82-załącznik_2!L82</f>
        <v>0</v>
      </c>
      <c r="M82" s="69">
        <f>'załącznik_2 po zmianach'!M82-załącznik_2!M82</f>
        <v>0</v>
      </c>
      <c r="N82" s="69">
        <f>'załącznik_2 po zmianach'!N82-załącznik_2!N82</f>
        <v>0</v>
      </c>
      <c r="O82" s="69">
        <f>'załącznik_2 po zmianach'!O82-załącznik_2!O82</f>
        <v>0</v>
      </c>
      <c r="P82" s="69">
        <f>'załącznik_2 po zmianach'!P82-załącznik_2!P82</f>
        <v>0</v>
      </c>
      <c r="Q82" s="69">
        <f>'załącznik_2 po zmianach'!Q82-załącznik_2!Q82</f>
        <v>0</v>
      </c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  <c r="IU82" s="42"/>
      <c r="IV82" s="42"/>
    </row>
    <row r="83" spans="1:256" s="57" customFormat="1" ht="15" customHeight="1">
      <c r="A83" s="26"/>
      <c r="B83" s="26" t="s">
        <v>155</v>
      </c>
      <c r="C83" s="68" t="s">
        <v>44</v>
      </c>
      <c r="D83" s="69">
        <f>'załącznik_2 po zmianach'!D83-załącznik_2!D83</f>
        <v>0</v>
      </c>
      <c r="E83" s="69">
        <f>'załącznik_2 po zmianach'!E83-załącznik_2!E83</f>
        <v>0</v>
      </c>
      <c r="F83" s="69">
        <f>'załącznik_2 po zmianach'!F83-załącznik_2!F83</f>
        <v>0</v>
      </c>
      <c r="G83" s="69">
        <f>'załącznik_2 po zmianach'!G83-załącznik_2!G83</f>
        <v>0</v>
      </c>
      <c r="H83" s="69">
        <f>'załącznik_2 po zmianach'!H83-załącznik_2!H83</f>
        <v>0</v>
      </c>
      <c r="I83" s="69">
        <f>'załącznik_2 po zmianach'!I83-załącznik_2!I83</f>
        <v>0</v>
      </c>
      <c r="J83" s="69">
        <f>'załącznik_2 po zmianach'!J83-załącznik_2!J83</f>
        <v>0</v>
      </c>
      <c r="K83" s="69">
        <f>'załącznik_2 po zmianach'!K83-załącznik_2!K83</f>
        <v>0</v>
      </c>
      <c r="L83" s="69">
        <f>'załącznik_2 po zmianach'!L83-załącznik_2!L83</f>
        <v>0</v>
      </c>
      <c r="M83" s="69">
        <f>'załącznik_2 po zmianach'!M83-załącznik_2!M83</f>
        <v>0</v>
      </c>
      <c r="N83" s="69">
        <f>'załącznik_2 po zmianach'!N83-załącznik_2!N83</f>
        <v>0</v>
      </c>
      <c r="O83" s="69">
        <f>'załącznik_2 po zmianach'!O83-załącznik_2!O83</f>
        <v>0</v>
      </c>
      <c r="P83" s="69">
        <f>'załącznik_2 po zmianach'!P83-załącznik_2!P83</f>
        <v>0</v>
      </c>
      <c r="Q83" s="69">
        <f>'załącznik_2 po zmianach'!Q83-załącznik_2!Q83</f>
        <v>0</v>
      </c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  <c r="IU83" s="42"/>
      <c r="IV83" s="42"/>
    </row>
    <row r="84" spans="1:256" s="73" customFormat="1" ht="30" customHeight="1">
      <c r="A84" s="137" t="s">
        <v>261</v>
      </c>
      <c r="B84" s="137"/>
      <c r="C84" s="137"/>
      <c r="D84" s="82">
        <f t="shared" ref="D84:Q84" si="0">SUM(D11,D15,D18,D20,D23,D29,D31,D38,D40,D44,D52,D56,D66,D68,D73,D77,D81)</f>
        <v>-583508</v>
      </c>
      <c r="E84" s="82">
        <f t="shared" si="0"/>
        <v>-898184</v>
      </c>
      <c r="F84" s="82">
        <f t="shared" si="0"/>
        <v>-639792</v>
      </c>
      <c r="G84" s="82">
        <f t="shared" si="0"/>
        <v>-533113</v>
      </c>
      <c r="H84" s="82">
        <f t="shared" si="0"/>
        <v>-106679</v>
      </c>
      <c r="I84" s="82">
        <f t="shared" si="0"/>
        <v>25450</v>
      </c>
      <c r="J84" s="82">
        <f t="shared" si="0"/>
        <v>-114688</v>
      </c>
      <c r="K84" s="82">
        <f t="shared" si="0"/>
        <v>0</v>
      </c>
      <c r="L84" s="82">
        <f t="shared" si="0"/>
        <v>0</v>
      </c>
      <c r="M84" s="82">
        <f t="shared" si="0"/>
        <v>-169154</v>
      </c>
      <c r="N84" s="82">
        <f t="shared" si="0"/>
        <v>314676</v>
      </c>
      <c r="O84" s="82">
        <f t="shared" si="0"/>
        <v>314676</v>
      </c>
      <c r="P84" s="82">
        <f t="shared" si="0"/>
        <v>0</v>
      </c>
      <c r="Q84" s="82">
        <f t="shared" si="0"/>
        <v>0</v>
      </c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  <c r="IU84" s="42"/>
      <c r="IV84" s="42"/>
    </row>
    <row r="85" spans="1:256" s="57" customFormat="1" ht="13.5" customHeight="1">
      <c r="A85" s="74"/>
      <c r="B85" s="74"/>
      <c r="C85" s="74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  <c r="IU85" s="42"/>
      <c r="IV85" s="42"/>
    </row>
    <row r="86" spans="1:256" s="57" customFormat="1" ht="13.5" customHeight="1">
      <c r="A86" s="74"/>
      <c r="B86" s="74"/>
      <c r="C86" s="76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  <c r="IU86" s="42"/>
      <c r="IV86" s="42"/>
    </row>
    <row r="87" spans="1:256" s="57" customFormat="1" ht="13.5" customHeight="1">
      <c r="A87" s="74"/>
      <c r="B87" s="74"/>
      <c r="C87" s="74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  <c r="IU87" s="42"/>
      <c r="IV87" s="42"/>
    </row>
    <row r="88" spans="1:256" s="57" customFormat="1" ht="13.5" customHeight="1">
      <c r="A88" s="74"/>
      <c r="B88" s="74"/>
      <c r="C88" s="74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  <c r="IU88" s="42"/>
      <c r="IV88" s="42"/>
    </row>
    <row r="89" spans="1:256" s="57" customFormat="1" ht="13.5" customHeight="1">
      <c r="A89" s="74"/>
      <c r="B89" s="74"/>
      <c r="C89" s="74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  <c r="IU89" s="42"/>
      <c r="IV89" s="42"/>
    </row>
    <row r="90" spans="1:256" s="57" customFormat="1" ht="13.5" customHeight="1">
      <c r="A90" s="74"/>
      <c r="B90" s="74"/>
      <c r="C90" s="74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  <c r="IU90" s="42"/>
      <c r="IV90" s="42"/>
    </row>
    <row r="91" spans="1:256" s="57" customFormat="1" ht="13.5" customHeight="1">
      <c r="A91" s="74"/>
      <c r="B91" s="74"/>
      <c r="C91" s="74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  <c r="IU91" s="42"/>
      <c r="IV91" s="42"/>
    </row>
    <row r="92" spans="1:256" s="57" customFormat="1" ht="15" customHeight="1">
      <c r="A92" s="74"/>
      <c r="B92" s="74"/>
      <c r="C92" s="74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  <c r="IV92" s="42"/>
    </row>
    <row r="93" spans="1:256" s="57" customFormat="1" ht="15" customHeight="1">
      <c r="A93" s="74"/>
      <c r="B93" s="74"/>
      <c r="C93" s="74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  <c r="IU93" s="42"/>
      <c r="IV93" s="42"/>
    </row>
    <row r="94" spans="1:256" s="42" customFormat="1">
      <c r="A94" s="77"/>
      <c r="B94" s="77"/>
      <c r="C94" s="77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</row>
    <row r="95" spans="1:256" s="42" customFormat="1">
      <c r="A95" s="77"/>
      <c r="B95" s="77"/>
      <c r="C95" s="77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</row>
    <row r="96" spans="1:256" s="42" customFormat="1">
      <c r="A96" s="77"/>
      <c r="B96" s="77"/>
      <c r="C96" s="77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</row>
    <row r="97" spans="1:17" s="42" customFormat="1">
      <c r="A97" s="77"/>
      <c r="B97" s="77"/>
      <c r="C97" s="77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</row>
    <row r="98" spans="1:17" s="42" customFormat="1">
      <c r="A98" s="77"/>
      <c r="B98" s="77"/>
      <c r="C98" s="77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</row>
    <row r="99" spans="1:17" s="42" customFormat="1">
      <c r="A99" s="77"/>
      <c r="B99" s="77"/>
      <c r="C99" s="77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1:17" s="42" customFormat="1">
      <c r="A100" s="77"/>
      <c r="B100" s="77"/>
      <c r="C100" s="77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1:17" s="42" customFormat="1">
      <c r="A101" s="77"/>
      <c r="B101" s="77"/>
      <c r="C101" s="77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1:17" s="42" customFormat="1">
      <c r="A102" s="77"/>
      <c r="B102" s="77"/>
      <c r="C102" s="77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1:17" s="42" customFormat="1">
      <c r="A103" s="77"/>
      <c r="B103" s="77"/>
      <c r="C103" s="77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1:17" s="42" customFormat="1">
      <c r="A104" s="77"/>
      <c r="B104" s="77"/>
      <c r="C104" s="77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1:17" s="42" customFormat="1">
      <c r="A105" s="77"/>
      <c r="B105" s="77"/>
      <c r="C105" s="77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1:17" s="42" customFormat="1">
      <c r="A106" s="77"/>
      <c r="B106" s="77"/>
      <c r="C106" s="77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1:17" s="42" customFormat="1">
      <c r="A107" s="77"/>
      <c r="B107" s="77"/>
      <c r="C107" s="77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1:17" s="42" customFormat="1">
      <c r="A108" s="77"/>
      <c r="B108" s="77"/>
      <c r="C108" s="77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1:17" s="42" customFormat="1">
      <c r="A109" s="77"/>
      <c r="B109" s="77"/>
      <c r="C109" s="77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1:17" s="42" customFormat="1">
      <c r="A110" s="77"/>
      <c r="B110" s="77"/>
      <c r="C110" s="77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</row>
    <row r="111" spans="1:17" s="42" customFormat="1">
      <c r="A111" s="77"/>
      <c r="B111" s="77"/>
      <c r="C111" s="77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s="42" customFormat="1">
      <c r="A112" s="77"/>
      <c r="B112" s="77"/>
      <c r="C112" s="77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</row>
    <row r="113" spans="1:17" s="42" customFormat="1">
      <c r="A113" s="77"/>
      <c r="B113" s="77"/>
      <c r="C113" s="77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</row>
    <row r="114" spans="1:17" s="42" customFormat="1">
      <c r="A114" s="77"/>
      <c r="B114" s="77"/>
      <c r="C114" s="77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</row>
    <row r="115" spans="1:17" s="42" customFormat="1">
      <c r="A115" s="77"/>
      <c r="B115" s="77"/>
      <c r="C115" s="77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</row>
    <row r="116" spans="1:17" s="42" customFormat="1">
      <c r="A116" s="77"/>
      <c r="B116" s="77"/>
      <c r="C116" s="77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</row>
    <row r="117" spans="1:17" s="42" customFormat="1">
      <c r="A117" s="77"/>
      <c r="B117" s="77"/>
      <c r="C117" s="77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</row>
    <row r="118" spans="1:17" s="42" customFormat="1">
      <c r="A118" s="77"/>
      <c r="B118" s="77"/>
      <c r="C118" s="77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</row>
    <row r="119" spans="1:17" s="42" customFormat="1">
      <c r="A119" s="77"/>
      <c r="B119" s="77"/>
      <c r="C119" s="77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</row>
    <row r="120" spans="1:17" s="42" customFormat="1">
      <c r="A120" s="77"/>
      <c r="B120" s="77"/>
      <c r="C120" s="77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</row>
    <row r="121" spans="1:17" s="42" customFormat="1">
      <c r="A121" s="77"/>
      <c r="B121" s="77"/>
      <c r="C121" s="77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</row>
    <row r="122" spans="1:17" s="42" customFormat="1">
      <c r="A122" s="77"/>
      <c r="B122" s="77"/>
      <c r="C122" s="77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</row>
    <row r="123" spans="1:17" s="42" customFormat="1">
      <c r="A123" s="77"/>
      <c r="B123" s="77"/>
      <c r="C123" s="77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</row>
    <row r="124" spans="1:17" s="42" customFormat="1">
      <c r="A124" s="77"/>
      <c r="B124" s="77"/>
      <c r="C124" s="77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</row>
    <row r="125" spans="1:17" s="42" customFormat="1">
      <c r="A125" s="77"/>
      <c r="B125" s="77"/>
      <c r="C125" s="77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</row>
    <row r="126" spans="1:17" s="42" customFormat="1">
      <c r="A126" s="77"/>
      <c r="B126" s="77"/>
      <c r="C126" s="77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</row>
    <row r="127" spans="1:17" s="42" customFormat="1">
      <c r="A127" s="77"/>
      <c r="B127" s="77"/>
      <c r="C127" s="77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</row>
    <row r="128" spans="1:17" s="42" customFormat="1">
      <c r="A128" s="77"/>
      <c r="B128" s="77"/>
      <c r="C128" s="77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</row>
    <row r="129" spans="1:17" s="42" customFormat="1">
      <c r="A129" s="77"/>
      <c r="B129" s="77"/>
      <c r="C129" s="77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</row>
    <row r="130" spans="1:17" s="42" customFormat="1">
      <c r="A130" s="77"/>
      <c r="B130" s="77"/>
      <c r="C130" s="77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</row>
    <row r="131" spans="1:17" s="42" customFormat="1">
      <c r="A131" s="77"/>
      <c r="B131" s="77"/>
      <c r="C131" s="77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</row>
    <row r="132" spans="1:17" s="42" customFormat="1">
      <c r="A132" s="77"/>
      <c r="B132" s="77"/>
      <c r="C132" s="77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</row>
    <row r="133" spans="1:17" s="42" customFormat="1">
      <c r="A133" s="77"/>
      <c r="B133" s="77"/>
      <c r="C133" s="77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</row>
    <row r="134" spans="1:17" s="42" customFormat="1">
      <c r="A134" s="77"/>
      <c r="B134" s="77"/>
      <c r="C134" s="77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</row>
    <row r="135" spans="1:17" s="42" customFormat="1">
      <c r="A135" s="77"/>
      <c r="B135" s="77"/>
      <c r="C135" s="77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</row>
    <row r="136" spans="1:17" s="42" customFormat="1">
      <c r="A136" s="77"/>
      <c r="B136" s="77"/>
      <c r="C136" s="77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</row>
    <row r="137" spans="1:17" s="42" customFormat="1">
      <c r="A137" s="77"/>
      <c r="B137" s="77"/>
      <c r="C137" s="77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</row>
    <row r="138" spans="1:17" s="42" customFormat="1">
      <c r="A138" s="77"/>
      <c r="B138" s="77"/>
      <c r="C138" s="77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</row>
    <row r="139" spans="1:17" s="42" customFormat="1">
      <c r="A139" s="77"/>
      <c r="B139" s="77"/>
      <c r="C139" s="77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</row>
    <row r="140" spans="1:17" s="42" customFormat="1">
      <c r="A140" s="77"/>
      <c r="B140" s="77"/>
      <c r="C140" s="77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</row>
    <row r="141" spans="1:17" s="42" customFormat="1">
      <c r="A141" s="77"/>
      <c r="B141" s="77"/>
      <c r="C141" s="77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</row>
    <row r="142" spans="1:17" s="42" customFormat="1">
      <c r="A142" s="77"/>
      <c r="B142" s="77"/>
      <c r="C142" s="77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</row>
    <row r="143" spans="1:17" s="42" customFormat="1">
      <c r="A143" s="77"/>
      <c r="B143" s="77"/>
      <c r="C143" s="77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</row>
    <row r="144" spans="1:17" s="42" customFormat="1">
      <c r="A144" s="77"/>
      <c r="B144" s="77"/>
      <c r="C144" s="77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</row>
    <row r="145" spans="1:17" s="42" customFormat="1">
      <c r="A145" s="77"/>
      <c r="B145" s="77"/>
      <c r="C145" s="77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</row>
    <row r="146" spans="1:17"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</row>
    <row r="147" spans="1:17"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</row>
    <row r="148" spans="1:17"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</row>
    <row r="149" spans="1:17"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</row>
    <row r="150" spans="1:17"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</row>
    <row r="151" spans="1:17"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</row>
    <row r="152" spans="1:17"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</row>
    <row r="153" spans="1:17"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</row>
    <row r="154" spans="1:17"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</row>
    <row r="155" spans="1:17"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</row>
    <row r="156" spans="1:17"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</row>
    <row r="157" spans="1:17"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</row>
    <row r="158" spans="1:17"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</row>
    <row r="159" spans="1:17"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</row>
    <row r="160" spans="1:17"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</row>
    <row r="161" spans="4:17"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</row>
    <row r="162" spans="4:17"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</row>
    <row r="163" spans="4:17"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</row>
    <row r="164" spans="4:17"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</row>
    <row r="165" spans="4:17"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</row>
    <row r="166" spans="4:17"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</row>
    <row r="167" spans="4:17"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</row>
    <row r="168" spans="4:17"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</row>
  </sheetData>
  <mergeCells count="20">
    <mergeCell ref="A4:Q4"/>
    <mergeCell ref="A6:A9"/>
    <mergeCell ref="B6:B9"/>
    <mergeCell ref="C6:C9"/>
    <mergeCell ref="D6:D9"/>
    <mergeCell ref="E6:Q6"/>
    <mergeCell ref="E7:E9"/>
    <mergeCell ref="F7:M7"/>
    <mergeCell ref="N7:N9"/>
    <mergeCell ref="O7:Q7"/>
    <mergeCell ref="M8:M9"/>
    <mergeCell ref="O8:O9"/>
    <mergeCell ref="Q8:Q9"/>
    <mergeCell ref="K8:K9"/>
    <mergeCell ref="L8:L9"/>
    <mergeCell ref="A84:C84"/>
    <mergeCell ref="F8:F9"/>
    <mergeCell ref="G8:H8"/>
    <mergeCell ref="I8:I9"/>
    <mergeCell ref="J8:J9"/>
  </mergeCells>
  <printOptions horizontalCentered="1"/>
  <pageMargins left="0.39374999999999999" right="0.39374999999999999" top="0.78749999999999998" bottom="0.78750000000000009" header="0.51180555555555562" footer="0.51180555555555562"/>
  <pageSetup paperSize="9" scale="54" firstPageNumber="0" orientation="landscape" horizontalDpi="300" verticalDpi="300"/>
  <headerFooter alignWithMargins="0">
    <oddFooter>&amp;L&amp;8&amp;P</oddFooter>
  </headerFooter>
  <rowBreaks count="2" manualBreakCount="2">
    <brk id="39" max="16383" man="1"/>
    <brk id="7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70"/>
  <sheetViews>
    <sheetView topLeftCell="A16" workbookViewId="0">
      <selection activeCell="M29" sqref="M29"/>
    </sheetView>
  </sheetViews>
  <sheetFormatPr defaultColWidth="9" defaultRowHeight="12.75"/>
  <cols>
    <col min="1" max="1" width="6.140625" style="83" customWidth="1"/>
    <col min="2" max="2" width="7.28515625" style="83" customWidth="1"/>
    <col min="3" max="3" width="8.42578125" style="83" customWidth="1"/>
    <col min="4" max="4" width="9" style="83"/>
    <col min="5" max="5" width="11.5703125" style="83" customWidth="1"/>
    <col min="6" max="6" width="16.140625" style="83" customWidth="1"/>
    <col min="7" max="7" width="6.5703125" style="83" customWidth="1"/>
    <col min="8" max="8" width="7.85546875" style="83" customWidth="1"/>
    <col min="9" max="9" width="9.28515625" style="83" customWidth="1"/>
    <col min="10" max="10" width="9" style="83"/>
    <col min="11" max="11" width="12.140625" style="83" customWidth="1"/>
    <col min="12" max="16384" width="9" style="5"/>
  </cols>
  <sheetData>
    <row r="1" spans="1:11" s="9" customFormat="1" ht="14.25">
      <c r="A1" s="84"/>
      <c r="B1" s="84"/>
      <c r="C1" s="84"/>
      <c r="D1" s="84"/>
      <c r="E1" s="84"/>
      <c r="F1" s="84"/>
      <c r="G1" s="165" t="s">
        <v>263</v>
      </c>
      <c r="H1" s="165"/>
      <c r="I1" s="165"/>
      <c r="J1" s="165"/>
      <c r="K1" s="83"/>
    </row>
    <row r="2" spans="1:11" s="9" customFormat="1" ht="14.25">
      <c r="A2" s="84"/>
      <c r="B2" s="84"/>
      <c r="C2" s="84"/>
      <c r="D2" s="84"/>
      <c r="E2" s="84"/>
      <c r="F2" s="84"/>
      <c r="G2" s="165" t="s">
        <v>264</v>
      </c>
      <c r="H2" s="165"/>
      <c r="I2" s="165"/>
      <c r="J2" s="165"/>
      <c r="K2" s="83"/>
    </row>
    <row r="3" spans="1:11" s="9" customFormat="1" ht="14.25">
      <c r="A3" s="84"/>
      <c r="B3" s="84"/>
      <c r="C3" s="84"/>
      <c r="D3" s="84"/>
      <c r="E3" s="84"/>
      <c r="F3" s="84"/>
      <c r="G3" s="165" t="s">
        <v>265</v>
      </c>
      <c r="H3" s="165"/>
      <c r="I3" s="165"/>
      <c r="J3" s="165"/>
      <c r="K3" s="83"/>
    </row>
    <row r="4" spans="1:11" s="9" customFormat="1" ht="14.25">
      <c r="A4" s="84"/>
      <c r="B4" s="84"/>
      <c r="C4" s="84"/>
      <c r="D4" s="84"/>
      <c r="E4" s="84"/>
      <c r="F4" s="84"/>
      <c r="G4" s="10"/>
      <c r="H4" s="10"/>
      <c r="I4" s="10"/>
      <c r="J4" s="10"/>
      <c r="K4" s="83"/>
    </row>
    <row r="5" spans="1:11" s="9" customFormat="1" ht="14.25">
      <c r="A5" s="84"/>
      <c r="B5" s="84"/>
      <c r="C5" s="84"/>
      <c r="D5" s="84"/>
      <c r="E5" s="84"/>
      <c r="F5" s="84"/>
      <c r="G5" s="84"/>
      <c r="H5" s="84"/>
      <c r="I5" s="84"/>
      <c r="J5" s="84"/>
      <c r="K5" s="83"/>
    </row>
    <row r="6" spans="1:11" s="9" customFormat="1" ht="14.25">
      <c r="A6" s="84"/>
      <c r="B6" s="84"/>
      <c r="C6" s="84"/>
      <c r="D6" s="84"/>
      <c r="E6" s="84"/>
      <c r="F6" s="84"/>
      <c r="G6" s="84"/>
      <c r="H6" s="84"/>
      <c r="I6" s="84"/>
      <c r="J6" s="84"/>
      <c r="K6" s="83"/>
    </row>
    <row r="7" spans="1:11" s="9" customFormat="1" ht="7.5" customHeight="1">
      <c r="A7" s="166" t="s">
        <v>266</v>
      </c>
      <c r="B7" s="166"/>
      <c r="C7" s="166"/>
      <c r="D7" s="166"/>
      <c r="E7" s="166"/>
      <c r="F7" s="166"/>
      <c r="G7" s="166"/>
      <c r="H7" s="166"/>
      <c r="I7" s="166"/>
      <c r="J7" s="166"/>
      <c r="K7" s="83"/>
    </row>
    <row r="8" spans="1:11" s="9" customFormat="1" ht="7.5" customHeight="1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83"/>
    </row>
    <row r="9" spans="1:11" s="9" customFormat="1" ht="15">
      <c r="A9" s="163" t="s">
        <v>267</v>
      </c>
      <c r="B9" s="163"/>
      <c r="C9" s="163"/>
      <c r="D9" s="163"/>
      <c r="E9" s="163"/>
      <c r="F9" s="163"/>
      <c r="G9" s="163"/>
      <c r="H9" s="163"/>
      <c r="I9" s="163"/>
      <c r="J9" s="163"/>
      <c r="K9" s="83"/>
    </row>
    <row r="10" spans="1:11" s="9" customFormat="1" ht="15">
      <c r="A10" s="163" t="s">
        <v>268</v>
      </c>
      <c r="B10" s="163"/>
      <c r="C10" s="163"/>
      <c r="D10" s="163"/>
      <c r="E10" s="163"/>
      <c r="F10" s="163"/>
      <c r="G10" s="163"/>
      <c r="H10" s="163"/>
      <c r="I10" s="163"/>
      <c r="J10" s="163"/>
      <c r="K10" s="83"/>
    </row>
    <row r="11" spans="1:11" s="9" customFormat="1" ht="15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83"/>
    </row>
    <row r="12" spans="1:11" s="9" customFormat="1" ht="15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3"/>
    </row>
    <row r="13" spans="1:11" s="9" customFormat="1" ht="14.25">
      <c r="A13" s="84"/>
      <c r="B13" s="84"/>
      <c r="C13" s="84"/>
      <c r="D13" s="84"/>
      <c r="E13" s="84"/>
      <c r="F13" s="84"/>
      <c r="G13" s="84"/>
      <c r="H13" s="84"/>
      <c r="I13" s="84"/>
      <c r="J13" s="86" t="s">
        <v>269</v>
      </c>
      <c r="K13" s="83"/>
    </row>
    <row r="14" spans="1:11" s="89" customFormat="1" ht="35.25" customHeight="1">
      <c r="A14" s="87" t="s">
        <v>270</v>
      </c>
      <c r="B14" s="157" t="s">
        <v>271</v>
      </c>
      <c r="C14" s="157"/>
      <c r="D14" s="157"/>
      <c r="E14" s="157"/>
      <c r="F14" s="157"/>
      <c r="G14" s="164" t="s">
        <v>272</v>
      </c>
      <c r="H14" s="164"/>
      <c r="I14" s="157" t="s">
        <v>273</v>
      </c>
      <c r="J14" s="157"/>
      <c r="K14" s="88"/>
    </row>
    <row r="15" spans="1:11" s="89" customFormat="1" ht="12.75" customHeight="1">
      <c r="A15" s="90">
        <v>1</v>
      </c>
      <c r="B15" s="161">
        <v>2</v>
      </c>
      <c r="C15" s="161"/>
      <c r="D15" s="161"/>
      <c r="E15" s="161"/>
      <c r="F15" s="161"/>
      <c r="G15" s="162">
        <v>3</v>
      </c>
      <c r="H15" s="162"/>
      <c r="I15" s="161">
        <v>4</v>
      </c>
      <c r="J15" s="161"/>
      <c r="K15" s="88"/>
    </row>
    <row r="16" spans="1:11" s="92" customFormat="1" ht="30" customHeight="1">
      <c r="A16" s="157" t="s">
        <v>274</v>
      </c>
      <c r="B16" s="157"/>
      <c r="C16" s="157"/>
      <c r="D16" s="157"/>
      <c r="E16" s="157"/>
      <c r="F16" s="157"/>
      <c r="G16" s="157"/>
      <c r="H16" s="157"/>
      <c r="I16" s="158">
        <f>SUM(I17:J25)</f>
        <v>0</v>
      </c>
      <c r="J16" s="158"/>
      <c r="K16" s="88"/>
    </row>
    <row r="17" spans="1:12" s="92" customFormat="1" ht="15" customHeight="1">
      <c r="A17" s="93" t="s">
        <v>275</v>
      </c>
      <c r="B17" s="150" t="s">
        <v>276</v>
      </c>
      <c r="C17" s="150"/>
      <c r="D17" s="150"/>
      <c r="E17" s="150"/>
      <c r="F17" s="150"/>
      <c r="G17" s="151" t="s">
        <v>277</v>
      </c>
      <c r="H17" s="151"/>
      <c r="I17" s="152">
        <v>0</v>
      </c>
      <c r="J17" s="152"/>
      <c r="K17" s="88"/>
    </row>
    <row r="18" spans="1:12" s="92" customFormat="1" ht="14.25" customHeight="1">
      <c r="A18" s="93" t="s">
        <v>278</v>
      </c>
      <c r="B18" s="150" t="s">
        <v>279</v>
      </c>
      <c r="C18" s="150"/>
      <c r="D18" s="150"/>
      <c r="E18" s="150"/>
      <c r="F18" s="150"/>
      <c r="G18" s="151" t="s">
        <v>277</v>
      </c>
      <c r="H18" s="151"/>
      <c r="I18" s="152">
        <v>0</v>
      </c>
      <c r="J18" s="152"/>
      <c r="K18" s="88"/>
    </row>
    <row r="19" spans="1:12" s="92" customFormat="1" ht="30" customHeight="1">
      <c r="A19" s="93" t="s">
        <v>280</v>
      </c>
      <c r="B19" s="160" t="s">
        <v>281</v>
      </c>
      <c r="C19" s="160"/>
      <c r="D19" s="160"/>
      <c r="E19" s="160"/>
      <c r="F19" s="160"/>
      <c r="G19" s="151" t="s">
        <v>282</v>
      </c>
      <c r="H19" s="151"/>
      <c r="I19" s="152">
        <v>0</v>
      </c>
      <c r="J19" s="152"/>
      <c r="K19" s="88"/>
    </row>
    <row r="20" spans="1:12" s="94" customFormat="1" ht="15" customHeight="1">
      <c r="A20" s="93" t="s">
        <v>283</v>
      </c>
      <c r="B20" s="159" t="s">
        <v>284</v>
      </c>
      <c r="C20" s="159"/>
      <c r="D20" s="159"/>
      <c r="E20" s="159"/>
      <c r="F20" s="159"/>
      <c r="G20" s="151" t="s">
        <v>285</v>
      </c>
      <c r="H20" s="151"/>
      <c r="I20" s="152">
        <v>0</v>
      </c>
      <c r="J20" s="152"/>
      <c r="K20" s="88"/>
    </row>
    <row r="21" spans="1:12" s="96" customFormat="1" ht="15" customHeight="1">
      <c r="A21" s="93" t="s">
        <v>286</v>
      </c>
      <c r="B21" s="154" t="s">
        <v>287</v>
      </c>
      <c r="C21" s="154"/>
      <c r="D21" s="154"/>
      <c r="E21" s="154"/>
      <c r="F21" s="154"/>
      <c r="G21" s="151" t="s">
        <v>288</v>
      </c>
      <c r="H21" s="151"/>
      <c r="I21" s="158">
        <v>0</v>
      </c>
      <c r="J21" s="158"/>
      <c r="K21" s="88"/>
      <c r="L21" s="95"/>
    </row>
    <row r="22" spans="1:12" s="94" customFormat="1" ht="15" customHeight="1">
      <c r="A22" s="93" t="s">
        <v>289</v>
      </c>
      <c r="B22" s="154" t="s">
        <v>290</v>
      </c>
      <c r="C22" s="154"/>
      <c r="D22" s="154"/>
      <c r="E22" s="154"/>
      <c r="F22" s="154"/>
      <c r="G22" s="151" t="s">
        <v>291</v>
      </c>
      <c r="H22" s="151"/>
      <c r="I22" s="152">
        <v>0</v>
      </c>
      <c r="J22" s="152"/>
      <c r="K22" s="88"/>
    </row>
    <row r="23" spans="1:12" s="96" customFormat="1" ht="15" customHeight="1">
      <c r="A23" s="93" t="s">
        <v>292</v>
      </c>
      <c r="B23" s="159" t="s">
        <v>293</v>
      </c>
      <c r="C23" s="159"/>
      <c r="D23" s="159"/>
      <c r="E23" s="159"/>
      <c r="F23" s="159"/>
      <c r="G23" s="151" t="s">
        <v>294</v>
      </c>
      <c r="H23" s="151"/>
      <c r="I23" s="152">
        <v>0</v>
      </c>
      <c r="J23" s="152"/>
      <c r="K23" s="88"/>
    </row>
    <row r="24" spans="1:12" s="96" customFormat="1" ht="15" customHeight="1">
      <c r="A24" s="93" t="s">
        <v>295</v>
      </c>
      <c r="B24" s="159" t="s">
        <v>296</v>
      </c>
      <c r="C24" s="159"/>
      <c r="D24" s="159"/>
      <c r="E24" s="159"/>
      <c r="F24" s="159"/>
      <c r="G24" s="151" t="s">
        <v>297</v>
      </c>
      <c r="H24" s="151"/>
      <c r="I24" s="152">
        <v>0</v>
      </c>
      <c r="J24" s="152"/>
      <c r="K24" s="88"/>
    </row>
    <row r="25" spans="1:12" s="96" customFormat="1" ht="17.850000000000001" customHeight="1">
      <c r="A25" s="93" t="s">
        <v>298</v>
      </c>
      <c r="B25" s="156" t="s">
        <v>299</v>
      </c>
      <c r="C25" s="156"/>
      <c r="D25" s="156"/>
      <c r="E25" s="156"/>
      <c r="F25" s="156"/>
      <c r="G25" s="151" t="s">
        <v>300</v>
      </c>
      <c r="H25" s="151"/>
      <c r="I25" s="152">
        <v>0</v>
      </c>
      <c r="J25" s="152"/>
      <c r="K25" s="88"/>
      <c r="L25" s="95"/>
    </row>
    <row r="26" spans="1:12" s="96" customFormat="1" ht="30" customHeight="1">
      <c r="A26" s="157" t="s">
        <v>301</v>
      </c>
      <c r="B26" s="157"/>
      <c r="C26" s="157"/>
      <c r="D26" s="157"/>
      <c r="E26" s="157"/>
      <c r="F26" s="157"/>
      <c r="G26" s="151"/>
      <c r="H26" s="151"/>
      <c r="I26" s="158">
        <f>SUM(I27:J33)</f>
        <v>1456799</v>
      </c>
      <c r="J26" s="158"/>
      <c r="K26" s="88"/>
    </row>
    <row r="27" spans="1:12" s="94" customFormat="1" ht="15" customHeight="1">
      <c r="A27" s="93" t="s">
        <v>275</v>
      </c>
      <c r="B27" s="154" t="s">
        <v>302</v>
      </c>
      <c r="C27" s="154"/>
      <c r="D27" s="154"/>
      <c r="E27" s="154"/>
      <c r="F27" s="154"/>
      <c r="G27" s="151" t="s">
        <v>303</v>
      </c>
      <c r="H27" s="151"/>
      <c r="I27" s="152">
        <v>286799</v>
      </c>
      <c r="J27" s="152"/>
      <c r="K27" s="88"/>
    </row>
    <row r="28" spans="1:12" s="97" customFormat="1" ht="14.25">
      <c r="A28" s="93" t="s">
        <v>278</v>
      </c>
      <c r="B28" s="153" t="s">
        <v>304</v>
      </c>
      <c r="C28" s="153"/>
      <c r="D28" s="153"/>
      <c r="E28" s="153"/>
      <c r="F28" s="153"/>
      <c r="G28" s="151" t="s">
        <v>303</v>
      </c>
      <c r="H28" s="151"/>
      <c r="I28" s="155">
        <v>370000</v>
      </c>
      <c r="J28" s="155"/>
      <c r="K28" s="88"/>
    </row>
    <row r="29" spans="1:12" s="97" customFormat="1" ht="45" customHeight="1">
      <c r="A29" s="93" t="s">
        <v>280</v>
      </c>
      <c r="B29" s="153" t="s">
        <v>305</v>
      </c>
      <c r="C29" s="153"/>
      <c r="D29" s="153"/>
      <c r="E29" s="153"/>
      <c r="F29" s="153"/>
      <c r="G29" s="151" t="s">
        <v>306</v>
      </c>
      <c r="H29" s="151"/>
      <c r="I29" s="152">
        <v>0</v>
      </c>
      <c r="J29" s="152"/>
      <c r="K29" s="88"/>
    </row>
    <row r="30" spans="1:12" s="97" customFormat="1" ht="14.25">
      <c r="A30" s="93" t="s">
        <v>283</v>
      </c>
      <c r="B30" s="154" t="s">
        <v>307</v>
      </c>
      <c r="C30" s="154"/>
      <c r="D30" s="154"/>
      <c r="E30" s="154"/>
      <c r="F30" s="154"/>
      <c r="G30" s="151" t="s">
        <v>308</v>
      </c>
      <c r="H30" s="151"/>
      <c r="I30" s="152">
        <v>0</v>
      </c>
      <c r="J30" s="152"/>
      <c r="K30" s="88"/>
    </row>
    <row r="31" spans="1:12" s="97" customFormat="1" ht="14.25">
      <c r="A31" s="93" t="s">
        <v>286</v>
      </c>
      <c r="B31" s="150" t="s">
        <v>309</v>
      </c>
      <c r="C31" s="150"/>
      <c r="D31" s="150"/>
      <c r="E31" s="150"/>
      <c r="F31" s="150"/>
      <c r="G31" s="151" t="s">
        <v>310</v>
      </c>
      <c r="H31" s="151"/>
      <c r="I31" s="152">
        <v>0</v>
      </c>
      <c r="J31" s="152"/>
      <c r="K31" s="88"/>
    </row>
    <row r="32" spans="1:12" s="97" customFormat="1" ht="14.25">
      <c r="A32" s="93" t="s">
        <v>289</v>
      </c>
      <c r="B32" s="150" t="s">
        <v>311</v>
      </c>
      <c r="C32" s="150"/>
      <c r="D32" s="150"/>
      <c r="E32" s="150"/>
      <c r="F32" s="150"/>
      <c r="G32" s="151" t="s">
        <v>312</v>
      </c>
      <c r="H32" s="151"/>
      <c r="I32" s="152">
        <v>800000</v>
      </c>
      <c r="J32" s="152"/>
      <c r="K32" s="88"/>
    </row>
    <row r="33" spans="1:11" s="97" customFormat="1" ht="16.5" customHeight="1">
      <c r="A33" s="93" t="s">
        <v>292</v>
      </c>
      <c r="B33" s="150" t="s">
        <v>313</v>
      </c>
      <c r="C33" s="150"/>
      <c r="D33" s="150"/>
      <c r="E33" s="150"/>
      <c r="F33" s="150"/>
      <c r="G33" s="151" t="s">
        <v>314</v>
      </c>
      <c r="H33" s="151"/>
      <c r="I33" s="152">
        <v>0</v>
      </c>
      <c r="J33" s="152"/>
      <c r="K33" s="88"/>
    </row>
    <row r="34" spans="1:11" s="97" customFormat="1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1:11" s="97" customFormat="1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1:11" s="97" customForma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1:11" s="97" customForma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1:11" s="97" customFormat="1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1:11" s="97" customFormat="1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1:11" s="97" customFormat="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1:11" s="97" customFormat="1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1:11" s="97" customFormat="1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1:11" s="97" customFormat="1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1:11" s="97" customFormat="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1:11" s="97" customFormat="1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1:11" s="97" customFormat="1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1:11" s="97" customFormat="1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1:11" s="97" customFormat="1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1:11" s="97" customFormat="1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1:11" s="97" customFormat="1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1:11" s="97" customForma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1:11" s="97" customFormat="1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1:11" s="97" customFormat="1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1:11" s="97" customFormat="1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s="97" customFormat="1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1:11" s="97" customFormat="1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1:11" s="97" customFormat="1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1:11" s="97" customFormat="1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1:11" s="97" customFormat="1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1:11" s="97" customFormat="1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1:11" s="97" customFormat="1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1:11" s="97" customFormat="1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1:11" s="97" customFormat="1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1:11" s="97" customFormat="1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1:11" s="97" customFormat="1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1:11" s="97" customFormat="1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1:11" s="97" customFormat="1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1:11" s="97" customFormat="1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1:11" s="97" customFormat="1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1:11" s="97" customFormat="1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</row>
  </sheetData>
  <mergeCells count="67">
    <mergeCell ref="G1:J1"/>
    <mergeCell ref="G2:J2"/>
    <mergeCell ref="G3:J3"/>
    <mergeCell ref="A7:J8"/>
    <mergeCell ref="A9:J9"/>
    <mergeCell ref="A10:J10"/>
    <mergeCell ref="A11:J11"/>
    <mergeCell ref="B14:F14"/>
    <mergeCell ref="G14:H14"/>
    <mergeCell ref="I14:J14"/>
    <mergeCell ref="B15:F15"/>
    <mergeCell ref="G15:H15"/>
    <mergeCell ref="I15:J15"/>
    <mergeCell ref="A16:F16"/>
    <mergeCell ref="G16:H16"/>
    <mergeCell ref="I16:J16"/>
    <mergeCell ref="B17:F17"/>
    <mergeCell ref="G17:H17"/>
    <mergeCell ref="I17:J17"/>
    <mergeCell ref="B18:F18"/>
    <mergeCell ref="G18:H18"/>
    <mergeCell ref="I18:J18"/>
    <mergeCell ref="B19:F19"/>
    <mergeCell ref="G19:H19"/>
    <mergeCell ref="I19:J19"/>
    <mergeCell ref="B20:F20"/>
    <mergeCell ref="G20:H20"/>
    <mergeCell ref="I20:J20"/>
    <mergeCell ref="B21:F21"/>
    <mergeCell ref="G21:H21"/>
    <mergeCell ref="I21:J21"/>
    <mergeCell ref="B22:F22"/>
    <mergeCell ref="G22:H22"/>
    <mergeCell ref="I22:J22"/>
    <mergeCell ref="B23:F23"/>
    <mergeCell ref="G23:H23"/>
    <mergeCell ref="I23:J23"/>
    <mergeCell ref="B24:F24"/>
    <mergeCell ref="G24:H24"/>
    <mergeCell ref="I24:J24"/>
    <mergeCell ref="B25:F25"/>
    <mergeCell ref="G25:H25"/>
    <mergeCell ref="I25:J25"/>
    <mergeCell ref="A26:F26"/>
    <mergeCell ref="G26:H26"/>
    <mergeCell ref="I26:J26"/>
    <mergeCell ref="B27:F27"/>
    <mergeCell ref="G27:H27"/>
    <mergeCell ref="I27:J27"/>
    <mergeCell ref="B28:F28"/>
    <mergeCell ref="G28:H28"/>
    <mergeCell ref="I28:J28"/>
    <mergeCell ref="B29:F29"/>
    <mergeCell ref="G29:H29"/>
    <mergeCell ref="I29:J29"/>
    <mergeCell ref="B30:F30"/>
    <mergeCell ref="G30:H30"/>
    <mergeCell ref="I30:J30"/>
    <mergeCell ref="B33:F33"/>
    <mergeCell ref="G33:H33"/>
    <mergeCell ref="I33:J33"/>
    <mergeCell ref="B31:F31"/>
    <mergeCell ref="G31:H31"/>
    <mergeCell ref="I31:J31"/>
    <mergeCell ref="B32:F32"/>
    <mergeCell ref="G32:H32"/>
    <mergeCell ref="I32:J32"/>
  </mergeCells>
  <printOptions horizontalCentered="1"/>
  <pageMargins left="0.59027777777777779" right="0.39374999999999999" top="0.78749999999999998" bottom="0.78750000000000009" header="0.51180555555555562" footer="0.51180555555555562"/>
  <pageSetup paperSize="9" scale="92" firstPageNumber="28" orientation="portrait" useFirstPageNumber="1" horizontalDpi="300" verticalDpi="300"/>
  <headerFooter alignWithMargins="0">
    <oddFooter>&amp;L&amp;8&amp;P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70"/>
  <sheetViews>
    <sheetView topLeftCell="B19" workbookViewId="0">
      <selection activeCell="I33" sqref="I33:J33"/>
    </sheetView>
  </sheetViews>
  <sheetFormatPr defaultColWidth="9" defaultRowHeight="12.75"/>
  <cols>
    <col min="1" max="1" width="6.140625" style="83" customWidth="1"/>
    <col min="2" max="2" width="7.28515625" style="83" customWidth="1"/>
    <col min="3" max="3" width="8.42578125" style="83" customWidth="1"/>
    <col min="4" max="4" width="9" style="83"/>
    <col min="5" max="5" width="11.5703125" style="83" customWidth="1"/>
    <col min="6" max="6" width="16.140625" style="83" customWidth="1"/>
    <col min="7" max="7" width="6.5703125" style="83" customWidth="1"/>
    <col min="8" max="8" width="7.85546875" style="83" customWidth="1"/>
    <col min="9" max="9" width="9.28515625" style="83" customWidth="1"/>
    <col min="10" max="10" width="9" style="83"/>
    <col min="11" max="11" width="12.140625" style="83" customWidth="1"/>
    <col min="12" max="16384" width="9" style="5"/>
  </cols>
  <sheetData>
    <row r="1" spans="1:11" s="9" customFormat="1" ht="14.25">
      <c r="A1" s="84"/>
      <c r="B1" s="84"/>
      <c r="C1" s="84"/>
      <c r="D1" s="84"/>
      <c r="E1" s="84"/>
      <c r="F1" s="84"/>
      <c r="G1" s="165" t="s">
        <v>263</v>
      </c>
      <c r="H1" s="165"/>
      <c r="I1" s="165"/>
      <c r="J1" s="165"/>
      <c r="K1" s="83"/>
    </row>
    <row r="2" spans="1:11" s="9" customFormat="1" ht="14.25">
      <c r="A2" s="84"/>
      <c r="B2" s="84"/>
      <c r="C2" s="84"/>
      <c r="D2" s="84"/>
      <c r="E2" s="84"/>
      <c r="F2" s="84"/>
      <c r="G2" s="165" t="s">
        <v>264</v>
      </c>
      <c r="H2" s="165"/>
      <c r="I2" s="165"/>
      <c r="J2" s="165"/>
      <c r="K2" s="83"/>
    </row>
    <row r="3" spans="1:11" s="9" customFormat="1" ht="14.25">
      <c r="A3" s="84"/>
      <c r="B3" s="84"/>
      <c r="C3" s="84"/>
      <c r="D3" s="84"/>
      <c r="E3" s="84"/>
      <c r="F3" s="84"/>
      <c r="G3" s="165" t="s">
        <v>265</v>
      </c>
      <c r="H3" s="165"/>
      <c r="I3" s="165"/>
      <c r="J3" s="165"/>
      <c r="K3" s="83"/>
    </row>
    <row r="4" spans="1:11" s="9" customFormat="1" ht="14.25">
      <c r="A4" s="84"/>
      <c r="B4" s="84"/>
      <c r="C4" s="84"/>
      <c r="D4" s="84"/>
      <c r="E4" s="84"/>
      <c r="F4" s="84"/>
      <c r="G4" s="10"/>
      <c r="H4" s="10"/>
      <c r="I4" s="10"/>
      <c r="J4" s="10"/>
      <c r="K4" s="83"/>
    </row>
    <row r="5" spans="1:11" s="9" customFormat="1" ht="14.25">
      <c r="A5" s="84"/>
      <c r="B5" s="84"/>
      <c r="C5" s="84"/>
      <c r="D5" s="84"/>
      <c r="E5" s="84"/>
      <c r="F5" s="84"/>
      <c r="G5" s="84"/>
      <c r="H5" s="84"/>
      <c r="I5" s="84"/>
      <c r="J5" s="84"/>
      <c r="K5" s="83"/>
    </row>
    <row r="6" spans="1:11" s="9" customFormat="1" ht="14.25">
      <c r="A6" s="84"/>
      <c r="B6" s="84"/>
      <c r="C6" s="84"/>
      <c r="D6" s="84"/>
      <c r="E6" s="84"/>
      <c r="F6" s="84"/>
      <c r="G6" s="84"/>
      <c r="H6" s="84"/>
      <c r="I6" s="84"/>
      <c r="J6" s="84"/>
      <c r="K6" s="83"/>
    </row>
    <row r="7" spans="1:11" s="9" customFormat="1" ht="7.5" customHeight="1">
      <c r="A7" s="166" t="s">
        <v>266</v>
      </c>
      <c r="B7" s="166"/>
      <c r="C7" s="166"/>
      <c r="D7" s="166"/>
      <c r="E7" s="166"/>
      <c r="F7" s="166"/>
      <c r="G7" s="166"/>
      <c r="H7" s="166"/>
      <c r="I7" s="166"/>
      <c r="J7" s="166"/>
      <c r="K7" s="83"/>
    </row>
    <row r="8" spans="1:11" s="9" customFormat="1" ht="7.5" customHeight="1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83"/>
    </row>
    <row r="9" spans="1:11" s="9" customFormat="1" ht="15">
      <c r="A9" s="163" t="s">
        <v>267</v>
      </c>
      <c r="B9" s="163"/>
      <c r="C9" s="163"/>
      <c r="D9" s="163"/>
      <c r="E9" s="163"/>
      <c r="F9" s="163"/>
      <c r="G9" s="163"/>
      <c r="H9" s="163"/>
      <c r="I9" s="163"/>
      <c r="J9" s="163"/>
      <c r="K9" s="83"/>
    </row>
    <row r="10" spans="1:11" s="9" customFormat="1" ht="15">
      <c r="A10" s="163" t="s">
        <v>268</v>
      </c>
      <c r="B10" s="163"/>
      <c r="C10" s="163"/>
      <c r="D10" s="163"/>
      <c r="E10" s="163"/>
      <c r="F10" s="163"/>
      <c r="G10" s="163"/>
      <c r="H10" s="163"/>
      <c r="I10" s="163"/>
      <c r="J10" s="163"/>
      <c r="K10" s="83"/>
    </row>
    <row r="11" spans="1:11" s="9" customFormat="1" ht="15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83"/>
    </row>
    <row r="12" spans="1:11" s="9" customFormat="1" ht="15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3"/>
    </row>
    <row r="13" spans="1:11" s="9" customFormat="1" ht="14.25">
      <c r="A13" s="84"/>
      <c r="B13" s="84"/>
      <c r="C13" s="84"/>
      <c r="D13" s="84"/>
      <c r="E13" s="84"/>
      <c r="F13" s="84"/>
      <c r="G13" s="84"/>
      <c r="H13" s="84"/>
      <c r="I13" s="84"/>
      <c r="J13" s="86" t="s">
        <v>269</v>
      </c>
      <c r="K13" s="83"/>
    </row>
    <row r="14" spans="1:11" s="89" customFormat="1" ht="35.25" customHeight="1">
      <c r="A14" s="87" t="s">
        <v>270</v>
      </c>
      <c r="B14" s="157" t="s">
        <v>271</v>
      </c>
      <c r="C14" s="157"/>
      <c r="D14" s="157"/>
      <c r="E14" s="157"/>
      <c r="F14" s="157"/>
      <c r="G14" s="164" t="s">
        <v>272</v>
      </c>
      <c r="H14" s="164"/>
      <c r="I14" s="157" t="s">
        <v>273</v>
      </c>
      <c r="J14" s="157"/>
      <c r="K14" s="88"/>
    </row>
    <row r="15" spans="1:11" s="89" customFormat="1" ht="12.75" customHeight="1">
      <c r="A15" s="90">
        <v>1</v>
      </c>
      <c r="B15" s="161">
        <v>2</v>
      </c>
      <c r="C15" s="161"/>
      <c r="D15" s="161"/>
      <c r="E15" s="161"/>
      <c r="F15" s="161"/>
      <c r="G15" s="162">
        <v>3</v>
      </c>
      <c r="H15" s="162"/>
      <c r="I15" s="161">
        <v>4</v>
      </c>
      <c r="J15" s="161"/>
      <c r="K15" s="88"/>
    </row>
    <row r="16" spans="1:11" s="92" customFormat="1" ht="30" customHeight="1">
      <c r="A16" s="157" t="s">
        <v>274</v>
      </c>
      <c r="B16" s="157"/>
      <c r="C16" s="157"/>
      <c r="D16" s="157"/>
      <c r="E16" s="157"/>
      <c r="F16" s="157"/>
      <c r="G16" s="157"/>
      <c r="H16" s="157"/>
      <c r="I16" s="158">
        <f>SUM(I17:J25)</f>
        <v>0</v>
      </c>
      <c r="J16" s="158"/>
      <c r="K16" s="88"/>
    </row>
    <row r="17" spans="1:12" s="92" customFormat="1" ht="15" customHeight="1">
      <c r="A17" s="93" t="s">
        <v>275</v>
      </c>
      <c r="B17" s="150" t="s">
        <v>276</v>
      </c>
      <c r="C17" s="150"/>
      <c r="D17" s="150"/>
      <c r="E17" s="150"/>
      <c r="F17" s="150"/>
      <c r="G17" s="151" t="s">
        <v>277</v>
      </c>
      <c r="H17" s="151"/>
      <c r="I17" s="152">
        <v>0</v>
      </c>
      <c r="J17" s="152"/>
      <c r="K17" s="88"/>
    </row>
    <row r="18" spans="1:12" s="92" customFormat="1" ht="14.25" customHeight="1">
      <c r="A18" s="93" t="s">
        <v>278</v>
      </c>
      <c r="B18" s="150" t="s">
        <v>279</v>
      </c>
      <c r="C18" s="150"/>
      <c r="D18" s="150"/>
      <c r="E18" s="150"/>
      <c r="F18" s="150"/>
      <c r="G18" s="151" t="s">
        <v>277</v>
      </c>
      <c r="H18" s="151"/>
      <c r="I18" s="152">
        <v>0</v>
      </c>
      <c r="J18" s="152"/>
      <c r="K18" s="88"/>
    </row>
    <row r="19" spans="1:12" s="92" customFormat="1" ht="30" customHeight="1">
      <c r="A19" s="93" t="s">
        <v>280</v>
      </c>
      <c r="B19" s="160" t="s">
        <v>281</v>
      </c>
      <c r="C19" s="160"/>
      <c r="D19" s="160"/>
      <c r="E19" s="160"/>
      <c r="F19" s="160"/>
      <c r="G19" s="151" t="s">
        <v>282</v>
      </c>
      <c r="H19" s="151"/>
      <c r="I19" s="152">
        <v>0</v>
      </c>
      <c r="J19" s="152"/>
      <c r="K19" s="88"/>
    </row>
    <row r="20" spans="1:12" s="94" customFormat="1" ht="15" customHeight="1">
      <c r="A20" s="93" t="s">
        <v>283</v>
      </c>
      <c r="B20" s="159" t="s">
        <v>284</v>
      </c>
      <c r="C20" s="159"/>
      <c r="D20" s="159"/>
      <c r="E20" s="159"/>
      <c r="F20" s="159"/>
      <c r="G20" s="151" t="s">
        <v>285</v>
      </c>
      <c r="H20" s="151"/>
      <c r="I20" s="152">
        <v>0</v>
      </c>
      <c r="J20" s="152"/>
      <c r="K20" s="88"/>
    </row>
    <row r="21" spans="1:12" s="96" customFormat="1" ht="15" customHeight="1">
      <c r="A21" s="93" t="s">
        <v>286</v>
      </c>
      <c r="B21" s="154" t="s">
        <v>287</v>
      </c>
      <c r="C21" s="154"/>
      <c r="D21" s="154"/>
      <c r="E21" s="154"/>
      <c r="F21" s="154"/>
      <c r="G21" s="151" t="s">
        <v>288</v>
      </c>
      <c r="H21" s="151"/>
      <c r="I21" s="158">
        <v>0</v>
      </c>
      <c r="J21" s="158"/>
      <c r="K21" s="88"/>
      <c r="L21" s="95"/>
    </row>
    <row r="22" spans="1:12" s="94" customFormat="1" ht="15" customHeight="1">
      <c r="A22" s="93" t="s">
        <v>289</v>
      </c>
      <c r="B22" s="154" t="s">
        <v>290</v>
      </c>
      <c r="C22" s="154"/>
      <c r="D22" s="154"/>
      <c r="E22" s="154"/>
      <c r="F22" s="154"/>
      <c r="G22" s="151" t="s">
        <v>291</v>
      </c>
      <c r="H22" s="151"/>
      <c r="I22" s="152">
        <v>0</v>
      </c>
      <c r="J22" s="152"/>
      <c r="K22" s="88"/>
    </row>
    <row r="23" spans="1:12" s="96" customFormat="1" ht="15" customHeight="1">
      <c r="A23" s="93" t="s">
        <v>292</v>
      </c>
      <c r="B23" s="159" t="s">
        <v>293</v>
      </c>
      <c r="C23" s="159"/>
      <c r="D23" s="159"/>
      <c r="E23" s="159"/>
      <c r="F23" s="159"/>
      <c r="G23" s="151" t="s">
        <v>294</v>
      </c>
      <c r="H23" s="151"/>
      <c r="I23" s="152">
        <v>0</v>
      </c>
      <c r="J23" s="152"/>
      <c r="K23" s="88"/>
    </row>
    <row r="24" spans="1:12" s="96" customFormat="1" ht="15" customHeight="1">
      <c r="A24" s="93" t="s">
        <v>295</v>
      </c>
      <c r="B24" s="159" t="s">
        <v>296</v>
      </c>
      <c r="C24" s="159"/>
      <c r="D24" s="159"/>
      <c r="E24" s="159"/>
      <c r="F24" s="159"/>
      <c r="G24" s="151" t="s">
        <v>297</v>
      </c>
      <c r="H24" s="151"/>
      <c r="I24" s="152">
        <v>0</v>
      </c>
      <c r="J24" s="152"/>
      <c r="K24" s="88"/>
    </row>
    <row r="25" spans="1:12" s="96" customFormat="1" ht="17.850000000000001" customHeight="1">
      <c r="A25" s="93" t="s">
        <v>298</v>
      </c>
      <c r="B25" s="156" t="s">
        <v>299</v>
      </c>
      <c r="C25" s="156"/>
      <c r="D25" s="156"/>
      <c r="E25" s="156"/>
      <c r="F25" s="156"/>
      <c r="G25" s="151" t="s">
        <v>300</v>
      </c>
      <c r="H25" s="151"/>
      <c r="I25" s="152">
        <v>0</v>
      </c>
      <c r="J25" s="152"/>
      <c r="K25" s="88"/>
      <c r="L25" s="95"/>
    </row>
    <row r="26" spans="1:12" s="96" customFormat="1" ht="30" customHeight="1">
      <c r="A26" s="157" t="s">
        <v>301</v>
      </c>
      <c r="B26" s="157"/>
      <c r="C26" s="157"/>
      <c r="D26" s="157"/>
      <c r="E26" s="157"/>
      <c r="F26" s="157"/>
      <c r="G26" s="151"/>
      <c r="H26" s="151"/>
      <c r="I26" s="158">
        <f>SUM(I27:J33)</f>
        <v>1964516</v>
      </c>
      <c r="J26" s="158"/>
      <c r="K26" s="88"/>
    </row>
    <row r="27" spans="1:12" s="94" customFormat="1" ht="15" customHeight="1">
      <c r="A27" s="93" t="s">
        <v>275</v>
      </c>
      <c r="B27" s="154" t="s">
        <v>302</v>
      </c>
      <c r="C27" s="154"/>
      <c r="D27" s="154"/>
      <c r="E27" s="154"/>
      <c r="F27" s="154"/>
      <c r="G27" s="151" t="s">
        <v>303</v>
      </c>
      <c r="H27" s="151"/>
      <c r="I27" s="152">
        <v>794516</v>
      </c>
      <c r="J27" s="152"/>
      <c r="K27" s="88"/>
    </row>
    <row r="28" spans="1:12" s="97" customFormat="1" ht="14.25">
      <c r="A28" s="93" t="s">
        <v>278</v>
      </c>
      <c r="B28" s="153" t="s">
        <v>304</v>
      </c>
      <c r="C28" s="153"/>
      <c r="D28" s="153"/>
      <c r="E28" s="153"/>
      <c r="F28" s="153"/>
      <c r="G28" s="151" t="s">
        <v>303</v>
      </c>
      <c r="H28" s="151"/>
      <c r="I28" s="155">
        <v>370000</v>
      </c>
      <c r="J28" s="155"/>
      <c r="K28" s="88"/>
    </row>
    <row r="29" spans="1:12" s="97" customFormat="1" ht="45" customHeight="1">
      <c r="A29" s="93" t="s">
        <v>280</v>
      </c>
      <c r="B29" s="153" t="s">
        <v>305</v>
      </c>
      <c r="C29" s="153"/>
      <c r="D29" s="153"/>
      <c r="E29" s="153"/>
      <c r="F29" s="153"/>
      <c r="G29" s="151" t="s">
        <v>306</v>
      </c>
      <c r="H29" s="151"/>
      <c r="I29" s="152">
        <v>0</v>
      </c>
      <c r="J29" s="152"/>
      <c r="K29" s="88"/>
    </row>
    <row r="30" spans="1:12" s="97" customFormat="1" ht="14.25">
      <c r="A30" s="93" t="s">
        <v>283</v>
      </c>
      <c r="B30" s="154" t="s">
        <v>307</v>
      </c>
      <c r="C30" s="154"/>
      <c r="D30" s="154"/>
      <c r="E30" s="154"/>
      <c r="F30" s="154"/>
      <c r="G30" s="151" t="s">
        <v>308</v>
      </c>
      <c r="H30" s="151"/>
      <c r="I30" s="152">
        <v>0</v>
      </c>
      <c r="J30" s="152"/>
      <c r="K30" s="88"/>
    </row>
    <row r="31" spans="1:12" s="97" customFormat="1" ht="14.25">
      <c r="A31" s="93" t="s">
        <v>286</v>
      </c>
      <c r="B31" s="150" t="s">
        <v>309</v>
      </c>
      <c r="C31" s="150"/>
      <c r="D31" s="150"/>
      <c r="E31" s="150"/>
      <c r="F31" s="150"/>
      <c r="G31" s="151" t="s">
        <v>310</v>
      </c>
      <c r="H31" s="151"/>
      <c r="I31" s="152">
        <v>0</v>
      </c>
      <c r="J31" s="152"/>
      <c r="K31" s="88"/>
    </row>
    <row r="32" spans="1:12" s="97" customFormat="1" ht="14.25">
      <c r="A32" s="93" t="s">
        <v>289</v>
      </c>
      <c r="B32" s="150" t="s">
        <v>311</v>
      </c>
      <c r="C32" s="150"/>
      <c r="D32" s="150"/>
      <c r="E32" s="150"/>
      <c r="F32" s="150"/>
      <c r="G32" s="151" t="s">
        <v>312</v>
      </c>
      <c r="H32" s="151"/>
      <c r="I32" s="152">
        <v>800000</v>
      </c>
      <c r="J32" s="152"/>
      <c r="K32" s="88"/>
    </row>
    <row r="33" spans="1:11" s="97" customFormat="1" ht="16.5" customHeight="1">
      <c r="A33" s="93" t="s">
        <v>292</v>
      </c>
      <c r="B33" s="150" t="s">
        <v>313</v>
      </c>
      <c r="C33" s="150"/>
      <c r="D33" s="150"/>
      <c r="E33" s="150"/>
      <c r="F33" s="150"/>
      <c r="G33" s="151" t="s">
        <v>314</v>
      </c>
      <c r="H33" s="151"/>
      <c r="I33" s="152">
        <v>0</v>
      </c>
      <c r="J33" s="152"/>
      <c r="K33" s="88"/>
    </row>
    <row r="34" spans="1:11" s="97" customFormat="1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1:11" s="97" customFormat="1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1:11" s="97" customForma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1:11" s="97" customForma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1:11" s="97" customFormat="1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1:11" s="97" customFormat="1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1:11" s="97" customFormat="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1:11" s="97" customFormat="1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1:11" s="97" customFormat="1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1:11" s="97" customFormat="1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1:11" s="97" customFormat="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1:11" s="97" customFormat="1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1:11" s="97" customFormat="1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1:11" s="97" customFormat="1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1:11" s="97" customFormat="1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1:11" s="97" customFormat="1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1:11" s="97" customFormat="1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1:11" s="97" customForma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1:11" s="97" customFormat="1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1:11" s="97" customFormat="1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1:11" s="97" customFormat="1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s="97" customFormat="1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1:11" s="97" customFormat="1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1:11" s="97" customFormat="1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1:11" s="97" customFormat="1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1:11" s="97" customFormat="1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1:11" s="97" customFormat="1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1:11" s="97" customFormat="1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1:11" s="97" customFormat="1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1:11" s="97" customFormat="1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1:11" s="97" customFormat="1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1:11" s="97" customFormat="1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1:11" s="97" customFormat="1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1:11" s="97" customFormat="1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1:11" s="97" customFormat="1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1:11" s="97" customFormat="1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1:11" s="97" customFormat="1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</row>
  </sheetData>
  <mergeCells count="67">
    <mergeCell ref="G1:J1"/>
    <mergeCell ref="G2:J2"/>
    <mergeCell ref="G3:J3"/>
    <mergeCell ref="A7:J8"/>
    <mergeCell ref="A9:J9"/>
    <mergeCell ref="A10:J10"/>
    <mergeCell ref="A11:J11"/>
    <mergeCell ref="B14:F14"/>
    <mergeCell ref="G14:H14"/>
    <mergeCell ref="I14:J14"/>
    <mergeCell ref="B15:F15"/>
    <mergeCell ref="G15:H15"/>
    <mergeCell ref="I15:J15"/>
    <mergeCell ref="A16:F16"/>
    <mergeCell ref="G16:H16"/>
    <mergeCell ref="I16:J16"/>
    <mergeCell ref="B17:F17"/>
    <mergeCell ref="G17:H17"/>
    <mergeCell ref="I17:J17"/>
    <mergeCell ref="B18:F18"/>
    <mergeCell ref="G18:H18"/>
    <mergeCell ref="I18:J18"/>
    <mergeCell ref="B19:F19"/>
    <mergeCell ref="G19:H19"/>
    <mergeCell ref="I19:J19"/>
    <mergeCell ref="B20:F20"/>
    <mergeCell ref="G20:H20"/>
    <mergeCell ref="I20:J20"/>
    <mergeCell ref="B21:F21"/>
    <mergeCell ref="G21:H21"/>
    <mergeCell ref="I21:J21"/>
    <mergeCell ref="B22:F22"/>
    <mergeCell ref="G22:H22"/>
    <mergeCell ref="I22:J22"/>
    <mergeCell ref="B23:F23"/>
    <mergeCell ref="G23:H23"/>
    <mergeCell ref="I23:J23"/>
    <mergeCell ref="B24:F24"/>
    <mergeCell ref="G24:H24"/>
    <mergeCell ref="I24:J24"/>
    <mergeCell ref="B25:F25"/>
    <mergeCell ref="G25:H25"/>
    <mergeCell ref="I25:J25"/>
    <mergeCell ref="A26:F26"/>
    <mergeCell ref="G26:H26"/>
    <mergeCell ref="I26:J26"/>
    <mergeCell ref="B27:F27"/>
    <mergeCell ref="G27:H27"/>
    <mergeCell ref="I27:J27"/>
    <mergeCell ref="B28:F28"/>
    <mergeCell ref="G28:H28"/>
    <mergeCell ref="I28:J28"/>
    <mergeCell ref="B29:F29"/>
    <mergeCell ref="G29:H29"/>
    <mergeCell ref="I29:J29"/>
    <mergeCell ref="B30:F30"/>
    <mergeCell ref="G30:H30"/>
    <mergeCell ref="I30:J30"/>
    <mergeCell ref="B33:F33"/>
    <mergeCell ref="G33:H33"/>
    <mergeCell ref="I33:J33"/>
    <mergeCell ref="B31:F31"/>
    <mergeCell ref="G31:H31"/>
    <mergeCell ref="I31:J31"/>
    <mergeCell ref="B32:F32"/>
    <mergeCell ref="G32:H32"/>
    <mergeCell ref="I32:J32"/>
  </mergeCells>
  <printOptions horizontalCentered="1"/>
  <pageMargins left="0.59027777777777779" right="0.39374999999999999" top="0.78749999999999998" bottom="0.78750000000000009" header="0.51180555555555562" footer="0.51180555555555562"/>
  <pageSetup paperSize="9" scale="92" firstPageNumber="0" orientation="portrait" horizontalDpi="300" verticalDpi="300"/>
  <headerFooter alignWithMargins="0">
    <oddFooter>&amp;L&amp;8&amp;P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18</vt:i4>
      </vt:variant>
      <vt:variant>
        <vt:lpstr>Zakresy nazwane</vt:lpstr>
      </vt:variant>
      <vt:variant>
        <vt:i4>11</vt:i4>
      </vt:variant>
    </vt:vector>
  </HeadingPairs>
  <TitlesOfParts>
    <vt:vector size="29" baseType="lpstr">
      <vt:lpstr>BUDŻET</vt:lpstr>
      <vt:lpstr>załącznik_1</vt:lpstr>
      <vt:lpstr>załącznik_1 po zmianach</vt:lpstr>
      <vt:lpstr>załącznik_1 do AP</vt:lpstr>
      <vt:lpstr>załącznik_2</vt:lpstr>
      <vt:lpstr>załącznik_2 po zmianach</vt:lpstr>
      <vt:lpstr>załącznik_2 do AP</vt:lpstr>
      <vt:lpstr>załącznik_3</vt:lpstr>
      <vt:lpstr>załącznik_3 po zmianach</vt:lpstr>
      <vt:lpstr>załącznik_3 do AP</vt:lpstr>
      <vt:lpstr>załącznik_4</vt:lpstr>
      <vt:lpstr>załącznik_5</vt:lpstr>
      <vt:lpstr>załącznik_5 po zmianach</vt:lpstr>
      <vt:lpstr>załącznik_5 do AP</vt:lpstr>
      <vt:lpstr>załącznik_6</vt:lpstr>
      <vt:lpstr>załącznik_6 po zmianach</vt:lpstr>
      <vt:lpstr>załącznik_6 do AP</vt:lpstr>
      <vt:lpstr>załącznik_9</vt:lpstr>
      <vt:lpstr>Excel_BuiltIn_Print_Titles_1_1</vt:lpstr>
      <vt:lpstr>Excel_BuiltIn_Print_Titles_2_1</vt:lpstr>
      <vt:lpstr>Excel_BuiltIn_Print_Titles_7</vt:lpstr>
      <vt:lpstr>'załącznik_1 do AP'!Obszar_wydruku</vt:lpstr>
      <vt:lpstr>'załącznik_1 po zmianach'!Obszar_wydruku</vt:lpstr>
      <vt:lpstr>załącznik_2!Obszar_wydruku</vt:lpstr>
      <vt:lpstr>'załącznik_2 do AP'!Obszar_wydruku</vt:lpstr>
      <vt:lpstr>'załącznik_2 po zmianach'!Obszar_wydruku</vt:lpstr>
      <vt:lpstr>załącznik_1!Tytuły_wydruku</vt:lpstr>
      <vt:lpstr>załącznik_2!Tytuły_wydruku</vt:lpstr>
      <vt:lpstr>załącznik_4!Tytuły_wydruku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mprzysiwek</dc:creator>
  <cp:lastModifiedBy>bopasinska</cp:lastModifiedBy>
  <dcterms:created xsi:type="dcterms:W3CDTF">2014-12-23T13:23:59Z</dcterms:created>
  <dcterms:modified xsi:type="dcterms:W3CDTF">2015-01-05T10:41:56Z</dcterms:modified>
</cp:coreProperties>
</file>