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707" firstSheet="1" activeTab="1"/>
  </bookViews>
  <sheets>
    <sheet name="BUDŻET" sheetId="1" r:id="rId1"/>
    <sheet name="załącznik_2 po zmianach" sheetId="6" r:id="rId2"/>
  </sheets>
  <definedNames>
    <definedName name="Excel_BuiltIn_Print_Titles_1_1">#REF!</definedName>
    <definedName name="Excel_BuiltIn_Print_Titles_2_1">#REF!</definedName>
    <definedName name="Excel_BuiltIn_Print_Titles_7">#REF!</definedName>
    <definedName name="Excel_BuiltIn_Print_Titles_8">#REF!</definedName>
    <definedName name="_xlnm.Print_Area" localSheetId="1">'załącznik_2 po zmianach'!$A$1:$Q$84</definedName>
  </definedNames>
  <calcPr calcId="125725"/>
</workbook>
</file>

<file path=xl/calcChain.xml><?xml version="1.0" encoding="utf-8"?>
<calcChain xmlns="http://schemas.openxmlformats.org/spreadsheetml/2006/main">
  <c r="G11" i="6"/>
  <c r="H11"/>
  <c r="I11"/>
  <c r="J11"/>
  <c r="K11"/>
  <c r="L11"/>
  <c r="M11"/>
  <c r="O11"/>
  <c r="P11"/>
  <c r="Q11"/>
  <c r="F12"/>
  <c r="N12"/>
  <c r="F13"/>
  <c r="E13" s="1"/>
  <c r="N13"/>
  <c r="F14"/>
  <c r="E14" s="1"/>
  <c r="N14"/>
  <c r="G15"/>
  <c r="H15"/>
  <c r="I15"/>
  <c r="J15"/>
  <c r="K15"/>
  <c r="L15"/>
  <c r="M15"/>
  <c r="O15"/>
  <c r="P15"/>
  <c r="Q15"/>
  <c r="F16"/>
  <c r="E16" s="1"/>
  <c r="N16"/>
  <c r="F17"/>
  <c r="E17" s="1"/>
  <c r="N17"/>
  <c r="G18"/>
  <c r="H18"/>
  <c r="I18"/>
  <c r="J18"/>
  <c r="K18"/>
  <c r="L18"/>
  <c r="M18"/>
  <c r="O18"/>
  <c r="P18"/>
  <c r="Q18"/>
  <c r="F19"/>
  <c r="E19" s="1"/>
  <c r="N19"/>
  <c r="G20"/>
  <c r="H20"/>
  <c r="I20"/>
  <c r="J20"/>
  <c r="K20"/>
  <c r="L20"/>
  <c r="M20"/>
  <c r="O20"/>
  <c r="P20"/>
  <c r="Q20"/>
  <c r="F21"/>
  <c r="E21" s="1"/>
  <c r="N21"/>
  <c r="F22"/>
  <c r="E22" s="1"/>
  <c r="N22"/>
  <c r="G23"/>
  <c r="H23"/>
  <c r="I23"/>
  <c r="J23"/>
  <c r="K23"/>
  <c r="L23"/>
  <c r="M23"/>
  <c r="O23"/>
  <c r="P23"/>
  <c r="Q23"/>
  <c r="F24"/>
  <c r="E24" s="1"/>
  <c r="N24"/>
  <c r="F25"/>
  <c r="E25" s="1"/>
  <c r="N25"/>
  <c r="F26"/>
  <c r="E26" s="1"/>
  <c r="N26"/>
  <c r="F27"/>
  <c r="E27" s="1"/>
  <c r="N27"/>
  <c r="F28"/>
  <c r="E28" s="1"/>
  <c r="N28"/>
  <c r="G29"/>
  <c r="H29"/>
  <c r="I29"/>
  <c r="J29"/>
  <c r="K29"/>
  <c r="L29"/>
  <c r="M29"/>
  <c r="O29"/>
  <c r="P29"/>
  <c r="Q29"/>
  <c r="F30"/>
  <c r="E30" s="1"/>
  <c r="N30"/>
  <c r="G31"/>
  <c r="H31"/>
  <c r="I31"/>
  <c r="J31"/>
  <c r="K31"/>
  <c r="L31"/>
  <c r="M31"/>
  <c r="O31"/>
  <c r="P31"/>
  <c r="Q31"/>
  <c r="F32"/>
  <c r="E32" s="1"/>
  <c r="N32"/>
  <c r="F33"/>
  <c r="E33" s="1"/>
  <c r="N33"/>
  <c r="F34"/>
  <c r="E34" s="1"/>
  <c r="N34"/>
  <c r="F35"/>
  <c r="E35" s="1"/>
  <c r="N35"/>
  <c r="E36"/>
  <c r="F36"/>
  <c r="N36"/>
  <c r="F37"/>
  <c r="E37" s="1"/>
  <c r="N37"/>
  <c r="G38"/>
  <c r="H38"/>
  <c r="I38"/>
  <c r="J38"/>
  <c r="K38"/>
  <c r="L38"/>
  <c r="M38"/>
  <c r="O38"/>
  <c r="P38"/>
  <c r="Q38"/>
  <c r="F39"/>
  <c r="E39" s="1"/>
  <c r="E38" s="1"/>
  <c r="N39"/>
  <c r="G40"/>
  <c r="H40"/>
  <c r="I40"/>
  <c r="J40"/>
  <c r="K40"/>
  <c r="L40"/>
  <c r="M40"/>
  <c r="O40"/>
  <c r="P40"/>
  <c r="Q40"/>
  <c r="F41"/>
  <c r="N41"/>
  <c r="N40" s="1"/>
  <c r="F42"/>
  <c r="N42"/>
  <c r="F43"/>
  <c r="N43"/>
  <c r="G44"/>
  <c r="H44"/>
  <c r="I44"/>
  <c r="J44"/>
  <c r="K44"/>
  <c r="L44"/>
  <c r="M44"/>
  <c r="O44"/>
  <c r="P44"/>
  <c r="Q44"/>
  <c r="F45"/>
  <c r="N45"/>
  <c r="F46"/>
  <c r="N46"/>
  <c r="F47"/>
  <c r="N47"/>
  <c r="F48"/>
  <c r="N48"/>
  <c r="F49"/>
  <c r="N49"/>
  <c r="F50"/>
  <c r="N50"/>
  <c r="F51"/>
  <c r="N51"/>
  <c r="G52"/>
  <c r="H52"/>
  <c r="I52"/>
  <c r="J52"/>
  <c r="K52"/>
  <c r="L52"/>
  <c r="M52"/>
  <c r="O52"/>
  <c r="P52"/>
  <c r="Q52"/>
  <c r="F53"/>
  <c r="N53"/>
  <c r="F54"/>
  <c r="N54"/>
  <c r="F55"/>
  <c r="N55"/>
  <c r="G56"/>
  <c r="H56"/>
  <c r="I56"/>
  <c r="J56"/>
  <c r="K56"/>
  <c r="L56"/>
  <c r="M56"/>
  <c r="O56"/>
  <c r="P56"/>
  <c r="Q56"/>
  <c r="F57"/>
  <c r="N57"/>
  <c r="F58"/>
  <c r="N58"/>
  <c r="F59"/>
  <c r="N59"/>
  <c r="F60"/>
  <c r="N60"/>
  <c r="F61"/>
  <c r="N61"/>
  <c r="F62"/>
  <c r="E62" s="1"/>
  <c r="N62"/>
  <c r="F63"/>
  <c r="E63" s="1"/>
  <c r="N63"/>
  <c r="F64"/>
  <c r="E64" s="1"/>
  <c r="N64"/>
  <c r="F65"/>
  <c r="E65" s="1"/>
  <c r="N65"/>
  <c r="G66"/>
  <c r="H66"/>
  <c r="I66"/>
  <c r="J66"/>
  <c r="K66"/>
  <c r="L66"/>
  <c r="M66"/>
  <c r="O66"/>
  <c r="P66"/>
  <c r="Q66"/>
  <c r="F67"/>
  <c r="N67"/>
  <c r="G68"/>
  <c r="H68"/>
  <c r="I68"/>
  <c r="J68"/>
  <c r="K68"/>
  <c r="L68"/>
  <c r="M68"/>
  <c r="O68"/>
  <c r="P68"/>
  <c r="Q68"/>
  <c r="E69"/>
  <c r="F69"/>
  <c r="N69"/>
  <c r="F70"/>
  <c r="N70"/>
  <c r="E71"/>
  <c r="F71"/>
  <c r="N71"/>
  <c r="F72"/>
  <c r="N72"/>
  <c r="G73"/>
  <c r="H73"/>
  <c r="I73"/>
  <c r="J73"/>
  <c r="K73"/>
  <c r="L73"/>
  <c r="M73"/>
  <c r="O73"/>
  <c r="P73"/>
  <c r="Q73"/>
  <c r="E74"/>
  <c r="F74"/>
  <c r="N74"/>
  <c r="F75"/>
  <c r="N75"/>
  <c r="E76"/>
  <c r="F76"/>
  <c r="N76"/>
  <c r="G77"/>
  <c r="H77"/>
  <c r="I77"/>
  <c r="J77"/>
  <c r="K77"/>
  <c r="L77"/>
  <c r="M77"/>
  <c r="O77"/>
  <c r="P77"/>
  <c r="Q77"/>
  <c r="F78"/>
  <c r="N78"/>
  <c r="E79"/>
  <c r="F79"/>
  <c r="N79"/>
  <c r="F80"/>
  <c r="N80"/>
  <c r="G81"/>
  <c r="H81"/>
  <c r="I81"/>
  <c r="J81"/>
  <c r="K81"/>
  <c r="L81"/>
  <c r="M81"/>
  <c r="O81"/>
  <c r="P81"/>
  <c r="Q81"/>
  <c r="E82"/>
  <c r="F82"/>
  <c r="N82"/>
  <c r="F83"/>
  <c r="E83" s="1"/>
  <c r="N83"/>
  <c r="G84"/>
  <c r="H84"/>
  <c r="I84"/>
  <c r="J84"/>
  <c r="K84"/>
  <c r="L84"/>
  <c r="M84"/>
  <c r="O84"/>
  <c r="P84"/>
  <c r="Q84"/>
  <c r="B5" i="1"/>
  <c r="B6"/>
  <c r="F40" i="6"/>
  <c r="D36"/>
  <c r="D82"/>
  <c r="N81"/>
  <c r="F81"/>
  <c r="D79"/>
  <c r="N77"/>
  <c r="F77"/>
  <c r="D76"/>
  <c r="D74"/>
  <c r="N73"/>
  <c r="F73"/>
  <c r="D71"/>
  <c r="D69"/>
  <c r="N68"/>
  <c r="F68"/>
  <c r="N66"/>
  <c r="F66"/>
  <c r="D65"/>
  <c r="D64"/>
  <c r="D63"/>
  <c r="D62"/>
  <c r="N56"/>
  <c r="F56"/>
  <c r="N52"/>
  <c r="F52"/>
  <c r="N44"/>
  <c r="F44"/>
  <c r="N38"/>
  <c r="D39"/>
  <c r="D37"/>
  <c r="D35"/>
  <c r="E61"/>
  <c r="E60"/>
  <c r="E59"/>
  <c r="E58"/>
  <c r="E57"/>
  <c r="E55"/>
  <c r="E54"/>
  <c r="E53"/>
  <c r="E51"/>
  <c r="E50"/>
  <c r="E49"/>
  <c r="E48"/>
  <c r="E47"/>
  <c r="E46"/>
  <c r="E45"/>
  <c r="E43"/>
  <c r="E42"/>
  <c r="E41"/>
  <c r="F38"/>
  <c r="D34"/>
  <c r="D33"/>
  <c r="D32"/>
  <c r="N31"/>
  <c r="F31"/>
  <c r="D30"/>
  <c r="N29"/>
  <c r="F29"/>
  <c r="D28"/>
  <c r="D27"/>
  <c r="D26"/>
  <c r="D25"/>
  <c r="D24"/>
  <c r="N23"/>
  <c r="F23"/>
  <c r="D22"/>
  <c r="D21"/>
  <c r="N20"/>
  <c r="F20"/>
  <c r="D19"/>
  <c r="N18"/>
  <c r="F18"/>
  <c r="D17"/>
  <c r="D16"/>
  <c r="N15"/>
  <c r="F15"/>
  <c r="D14"/>
  <c r="D13"/>
  <c r="N11"/>
  <c r="F11"/>
  <c r="E31"/>
  <c r="E29"/>
  <c r="E23"/>
  <c r="E20"/>
  <c r="E18"/>
  <c r="E15"/>
  <c r="E12"/>
  <c r="N84"/>
  <c r="D20"/>
  <c r="D23"/>
  <c r="D31"/>
  <c r="D42"/>
  <c r="E44"/>
  <c r="D45"/>
  <c r="D47"/>
  <c r="D49"/>
  <c r="D51"/>
  <c r="D54"/>
  <c r="E56"/>
  <c r="D57"/>
  <c r="D59"/>
  <c r="D61"/>
  <c r="D38"/>
  <c r="E11"/>
  <c r="D12"/>
  <c r="F84"/>
  <c r="D15"/>
  <c r="D18"/>
  <c r="D29"/>
  <c r="E40"/>
  <c r="D41"/>
  <c r="D43"/>
  <c r="D46"/>
  <c r="D48"/>
  <c r="D50"/>
  <c r="E52"/>
  <c r="D53"/>
  <c r="D55"/>
  <c r="D58"/>
  <c r="D60"/>
  <c r="D40"/>
  <c r="D44"/>
  <c r="D52"/>
  <c r="D11"/>
  <c r="D56"/>
  <c r="E81" l="1"/>
  <c r="D83"/>
  <c r="E80"/>
  <c r="E78"/>
  <c r="E75"/>
  <c r="E72"/>
  <c r="E70"/>
  <c r="E67"/>
  <c r="E66" l="1"/>
  <c r="D67"/>
  <c r="D72"/>
  <c r="D78"/>
  <c r="E77"/>
  <c r="D81"/>
  <c r="D70"/>
  <c r="E68"/>
  <c r="E73"/>
  <c r="D75"/>
  <c r="D80"/>
  <c r="D73" l="1"/>
  <c r="D68"/>
  <c r="E84"/>
  <c r="D77"/>
  <c r="D66"/>
  <c r="D84" l="1"/>
  <c r="B3" i="1" s="1"/>
  <c r="B2"/>
  <c r="B8" l="1"/>
  <c r="B4"/>
</calcChain>
</file>

<file path=xl/sharedStrings.xml><?xml version="1.0" encoding="utf-8"?>
<sst xmlns="http://schemas.openxmlformats.org/spreadsheetml/2006/main" count="178" uniqueCount="164">
  <si>
    <t>Dochody</t>
  </si>
  <si>
    <t>Wydatki</t>
  </si>
  <si>
    <t>Wynik</t>
  </si>
  <si>
    <t>Przychody</t>
  </si>
  <si>
    <t>Rozchody</t>
  </si>
  <si>
    <t>Finansowanie</t>
  </si>
  <si>
    <t>Rozdział</t>
  </si>
  <si>
    <t>Nazwa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</si>
  <si>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</si>
  <si>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</si>
  <si>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</si>
  <si>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</si>
  <si>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</si>
  <si>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</si>
  <si>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71035</t>
  </si>
  <si>
    <t>Cmentarze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</si>
  <si>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</si>
  <si>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</si>
  <si>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</si>
  <si>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</si>
  <si>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</si>
  <si>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</si>
  <si>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</si>
  <si>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</si>
  <si>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</si>
  <si>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</si>
  <si>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</si>
  <si>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</si>
  <si>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</si>
  <si>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</si>
  <si>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75412</t>
  </si>
  <si>
    <t>Ochotnicze straże pożarne</t>
  </si>
  <si>
    <t>75416</t>
  </si>
  <si>
    <t>Straż gminna (miejska)</t>
  </si>
  <si>
    <t>758</t>
  </si>
  <si>
    <t>Różne rozliczenia</t>
  </si>
  <si>
    <t>801</t>
  </si>
  <si>
    <t>80101</t>
  </si>
  <si>
    <t>80103</t>
  </si>
  <si>
    <t>Oddziały przedszkolne w szkołach podstawowych</t>
  </si>
  <si>
    <t>80104</t>
  </si>
  <si>
    <t>Przedszkola</t>
  </si>
  <si>
    <t>852</t>
  </si>
  <si>
    <t>Pomoc społeczna</t>
  </si>
  <si>
    <t>85212</t>
  </si>
  <si>
    <t>Świadczenia rodzinne, świadczenie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</si>
  <si>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</si>
  <si>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</si>
  <si>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</si>
  <si>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</si>
  <si>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</si>
  <si>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</si>
  <si>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</si>
  <si>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</si>
  <si>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85295</t>
  </si>
  <si>
    <t>853</t>
  </si>
  <si>
    <t>Pozostałe zadania w zakresie polityki społecznej</t>
  </si>
  <si>
    <t>85395</t>
  </si>
  <si>
    <t>900</t>
  </si>
  <si>
    <t>Gospodarka komunalna i ochrona środowiska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</si>
  <si>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</si>
  <si>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</si>
  <si>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</si>
  <si>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</si>
  <si>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</si>
  <si>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</si>
  <si>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</si>
  <si>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926</t>
  </si>
  <si>
    <t>92695</t>
  </si>
  <si>
    <t>Wydatki budżetu Gminy Kobylanka w 2015 r.</t>
  </si>
  <si>
    <t>Dział</t>
  </si>
  <si>
    <t>Plan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</si>
  <si>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</si>
  <si>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</si>
  <si>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</si>
  <si>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</si>
  <si>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</si>
  <si>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</si>
  <si>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 o których mowa w art.5 ust.1 pkt 2 i 3</t>
  </si>
  <si>
    <t>Wypłaty z tytułu poręczeń i gwarancji</t>
  </si>
  <si>
    <t>Obsługa długu</t>
  </si>
  <si>
    <t>Inwestycje i zakupy inwestycyjne</t>
  </si>
  <si>
    <t>w tym:</t>
  </si>
  <si>
    <t>Zakup i objęcie akcji i udziałów oraz wniesienie wkładów do spółek prawa handlowego</t>
  </si>
  <si>
    <t>Wynagrodzenia i składki od nich naliczane</t>
  </si>
  <si>
    <t>Wydatki związane z realizacją zadań statutowych</t>
  </si>
  <si>
    <t>Na programy finansowane z udziałem środków, o których mowa w art.5 ust.1 pkt 2 i 3</t>
  </si>
  <si>
    <t>010</t>
  </si>
  <si>
    <t>Rolnictwo i łowiectwo</t>
  </si>
  <si>
    <t>01008</t>
  </si>
  <si>
    <t>Melioracje wodne</t>
  </si>
  <si>
    <t>01030</t>
  </si>
  <si>
    <t>Izby Rolnicze</t>
  </si>
  <si>
    <t>01095</t>
  </si>
  <si>
    <t>600</t>
  </si>
  <si>
    <t>Transport i łączność</t>
  </si>
  <si>
    <t>60004</t>
  </si>
  <si>
    <t>Lokalny transport zbiorowy</t>
  </si>
  <si>
    <t>60016</t>
  </si>
  <si>
    <t>Drogi publiczne gminne</t>
  </si>
  <si>
    <t>71004</t>
  </si>
  <si>
    <t>Plany zagospodarowania przestrzennego</t>
  </si>
  <si>
    <t>75022</t>
  </si>
  <si>
    <t>Rady gmin (miast i miast na prawach powiatu)</t>
  </si>
  <si>
    <t>75075</t>
  </si>
  <si>
    <t>Promocja jednostek samorządu terytorialnego</t>
  </si>
  <si>
    <t>75405</t>
  </si>
  <si>
    <t>Komendy powiatowe Policji</t>
  </si>
  <si>
    <t>75414</t>
  </si>
  <si>
    <t>Obrona cywilna</t>
  </si>
  <si>
    <t>75421</t>
  </si>
  <si>
    <t>Zarządzanie kryzysowe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</si>
  <si>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</si>
  <si>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</si>
  <si>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</si>
  <si>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</si>
  <si>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</si>
  <si>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</si>
  <si>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</si>
  <si>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</si>
  <si>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</si>
  <si>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75831</t>
  </si>
  <si>
    <t>Część równoważąca subwencji ogólnej dla gmin</t>
  </si>
  <si>
    <t>Oświata i wychowanie</t>
  </si>
  <si>
    <t xml:space="preserve">Szkoły podstawowe </t>
  </si>
  <si>
    <t>80110</t>
  </si>
  <si>
    <t xml:space="preserve">Gimnazja </t>
  </si>
  <si>
    <t>80113</t>
  </si>
  <si>
    <t>Dowożenie uczniów do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</si>
  <si>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</si>
  <si>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</si>
  <si>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</si>
  <si>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</si>
  <si>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</si>
  <si>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</si>
  <si>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</si>
  <si>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</si>
  <si>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</si>
  <si>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85195</t>
  </si>
  <si>
    <t>85202</t>
  </si>
  <si>
    <t>Domy pomocy społecznej</t>
  </si>
  <si>
    <t>85206</t>
  </si>
  <si>
    <t>Wspieranie rodziny</t>
  </si>
  <si>
    <t>85215</t>
  </si>
  <si>
    <t>Dodatki mieszkaniowe</t>
  </si>
  <si>
    <t>854</t>
  </si>
  <si>
    <t>Edukacyjna opieka wychowawcza</t>
  </si>
  <si>
    <t>85401</t>
  </si>
  <si>
    <t>Świetlice szkolne</t>
  </si>
  <si>
    <t>85415</t>
  </si>
  <si>
    <t>Pomoc materialna dla uczniów</t>
  </si>
  <si>
    <t>85446</t>
  </si>
  <si>
    <t>85495</t>
  </si>
  <si>
    <t>90002</t>
  </si>
  <si>
    <t>Gospodarka odpadami</t>
  </si>
  <si>
    <t>90015</t>
  </si>
  <si>
    <t>Oświetlenie ulic, placów i dróg</t>
  </si>
  <si>
    <t>92195</t>
  </si>
  <si>
    <t xml:space="preserve">Kultura fizyczna </t>
  </si>
  <si>
    <t>92601</t>
  </si>
  <si>
    <t>Obiekty sportowe</t>
  </si>
  <si>
    <t>Wydatki razem:</t>
  </si>
  <si>
    <t>Załącznik Nr 2 do uchwały Nr IV / 7 / 14</t>
  </si>
  <si>
    <t>z dnia 30 grudnia 2014r.</t>
  </si>
</sst>
</file>

<file path=xl/styles.xml><?xml version="1.0" encoding="utf-8"?>
<styleSheet xmlns="http://schemas.openxmlformats.org/spreadsheetml/2006/main">
  <numFmts count="3">
    <numFmt numFmtId="164" formatCode="#,##0.00\ [$zł-415];[Red]\-#,##0.00\ [$zł-415]"/>
    <numFmt numFmtId="165" formatCode="_-* #,##0.00\,_z_ł_-;\-* #,##0.00\,_z_ł_-;_-* \-??\ _z_ł_-;_-@_-"/>
    <numFmt numFmtId="166" formatCode="_-* #,##0.00\ _z_ł_-;\-* #,##0.00\ _z_ł_-;_-* \-??\ _z_ł_-;_-@_-"/>
  </numFmts>
  <fonts count="8">
    <font>
      <sz val="10"/>
      <name val="Arial CE"/>
      <family val="2"/>
      <charset val="238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 CE"/>
      <family val="2"/>
      <charset val="238"/>
    </font>
    <font>
      <b/>
      <sz val="12"/>
      <name val="Arial"/>
      <family val="2"/>
      <charset val="1"/>
    </font>
    <font>
      <u/>
      <sz val="9"/>
      <name val="Arial"/>
      <family val="2"/>
      <charset val="1"/>
    </font>
    <font>
      <sz val="9"/>
      <name val="Arial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5" fontId="7" fillId="0" borderId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6" fontId="1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166" fontId="2" fillId="0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workbookViewId="0">
      <selection activeCell="B20" sqref="B20"/>
    </sheetView>
  </sheetViews>
  <sheetFormatPr defaultColWidth="11.7109375" defaultRowHeight="12.75"/>
  <cols>
    <col min="1" max="1" width="15.5703125" customWidth="1"/>
    <col min="2" max="2" width="17.7109375" customWidth="1"/>
  </cols>
  <sheetData>
    <row r="2" spans="1:2">
      <c r="A2" t="s">
        <v>0</v>
      </c>
      <c r="B2" s="1" t="e">
        <f>#REF!</f>
        <v>#REF!</v>
      </c>
    </row>
    <row r="3" spans="1:2">
      <c r="A3" t="s">
        <v>1</v>
      </c>
      <c r="B3" s="1">
        <f>'załącznik_2 po zmianach'!D84</f>
        <v>17426436</v>
      </c>
    </row>
    <row r="4" spans="1:2">
      <c r="A4" t="s">
        <v>2</v>
      </c>
      <c r="B4" s="1" t="e">
        <f>B2-B3</f>
        <v>#REF!</v>
      </c>
    </row>
    <row r="5" spans="1:2">
      <c r="A5" t="s">
        <v>3</v>
      </c>
      <c r="B5" s="1" t="e">
        <f>#REF!</f>
        <v>#REF!</v>
      </c>
    </row>
    <row r="6" spans="1:2">
      <c r="A6" t="s">
        <v>4</v>
      </c>
      <c r="B6" s="1" t="e">
        <f>#REF!</f>
        <v>#REF!</v>
      </c>
    </row>
    <row r="8" spans="1:2">
      <c r="A8" t="s">
        <v>5</v>
      </c>
      <c r="B8" s="1" t="e">
        <f>B2-B3+B5-B6</f>
        <v>#REF!</v>
      </c>
    </row>
  </sheetData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8"/>
  <sheetViews>
    <sheetView tabSelected="1" topLeftCell="K1" workbookViewId="0">
      <selection activeCell="T11" sqref="T11"/>
    </sheetView>
  </sheetViews>
  <sheetFormatPr defaultRowHeight="12.75"/>
  <cols>
    <col min="1" max="1" width="6" style="5" customWidth="1"/>
    <col min="2" max="2" width="9" style="5" customWidth="1"/>
    <col min="3" max="3" width="28.5703125" style="5" customWidth="1"/>
    <col min="4" max="17" width="15.42578125" style="5" customWidth="1"/>
    <col min="18" max="18" width="12.140625" customWidth="1"/>
  </cols>
  <sheetData>
    <row r="1" spans="1:256">
      <c r="M1" s="6"/>
      <c r="N1" s="6" t="s">
        <v>162</v>
      </c>
      <c r="O1" s="6"/>
      <c r="P1" s="6"/>
    </row>
    <row r="2" spans="1:256">
      <c r="M2" s="6"/>
      <c r="N2" s="6" t="s">
        <v>163</v>
      </c>
      <c r="O2" s="6"/>
      <c r="P2" s="6"/>
    </row>
    <row r="3" spans="1:256" ht="9" customHeight="1">
      <c r="M3" s="7"/>
      <c r="N3" s="7"/>
      <c r="O3" s="7"/>
      <c r="P3" s="7"/>
    </row>
    <row r="4" spans="1:256" ht="15.75">
      <c r="A4" s="23" t="s">
        <v>69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256">
      <c r="P5" s="8"/>
    </row>
    <row r="6" spans="1:256" ht="13.5" customHeight="1">
      <c r="A6" s="24" t="s">
        <v>70</v>
      </c>
      <c r="B6" s="24" t="s">
        <v>6</v>
      </c>
      <c r="C6" s="24" t="s">
        <v>7</v>
      </c>
      <c r="D6" s="24" t="s">
        <v>71</v>
      </c>
      <c r="E6" s="25" t="s">
        <v>72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256" ht="13.5" customHeight="1">
      <c r="A7" s="24"/>
      <c r="B7" s="24"/>
      <c r="C7" s="24"/>
      <c r="D7" s="24"/>
      <c r="E7" s="24" t="s">
        <v>73</v>
      </c>
      <c r="F7" s="25" t="s">
        <v>72</v>
      </c>
      <c r="G7" s="25"/>
      <c r="H7" s="25"/>
      <c r="I7" s="25"/>
      <c r="J7" s="25"/>
      <c r="K7" s="25"/>
      <c r="L7" s="25"/>
      <c r="M7" s="25"/>
      <c r="N7" s="24" t="s">
        <v>74</v>
      </c>
      <c r="O7" s="26" t="s">
        <v>72</v>
      </c>
      <c r="P7" s="26"/>
      <c r="Q7" s="26"/>
    </row>
    <row r="8" spans="1:256" ht="16.350000000000001" customHeight="1">
      <c r="A8" s="24"/>
      <c r="B8" s="24"/>
      <c r="C8" s="24"/>
      <c r="D8" s="24"/>
      <c r="E8" s="24"/>
      <c r="F8" s="24" t="s">
        <v>75</v>
      </c>
      <c r="G8" s="28" t="s">
        <v>72</v>
      </c>
      <c r="H8" s="28"/>
      <c r="I8" s="24" t="s">
        <v>76</v>
      </c>
      <c r="J8" s="24" t="s">
        <v>77</v>
      </c>
      <c r="K8" s="24" t="s">
        <v>78</v>
      </c>
      <c r="L8" s="24" t="s">
        <v>79</v>
      </c>
      <c r="M8" s="24" t="s">
        <v>80</v>
      </c>
      <c r="N8" s="24"/>
      <c r="O8" s="24" t="s">
        <v>81</v>
      </c>
      <c r="P8" s="20" t="s">
        <v>82</v>
      </c>
      <c r="Q8" s="24" t="s">
        <v>83</v>
      </c>
    </row>
    <row r="9" spans="1:256" ht="122.45" customHeight="1">
      <c r="A9" s="24"/>
      <c r="B9" s="24"/>
      <c r="C9" s="24"/>
      <c r="D9" s="24"/>
      <c r="E9" s="24"/>
      <c r="F9" s="24"/>
      <c r="G9" s="9" t="s">
        <v>84</v>
      </c>
      <c r="H9" s="9" t="s">
        <v>85</v>
      </c>
      <c r="I9" s="24"/>
      <c r="J9" s="24"/>
      <c r="K9" s="24"/>
      <c r="L9" s="24"/>
      <c r="M9" s="24"/>
      <c r="N9" s="24"/>
      <c r="O9" s="24"/>
      <c r="P9" s="9" t="s">
        <v>86</v>
      </c>
      <c r="Q9" s="24"/>
    </row>
    <row r="10" spans="1:256" ht="12.7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</row>
    <row r="11" spans="1:256" s="10" customFormat="1" ht="15" customHeight="1">
      <c r="A11" s="2" t="s">
        <v>87</v>
      </c>
      <c r="B11" s="2"/>
      <c r="C11" s="11" t="s">
        <v>88</v>
      </c>
      <c r="D11" s="12">
        <f t="shared" ref="D11:Q11" si="0">SUM(D12:D14)</f>
        <v>63500</v>
      </c>
      <c r="E11" s="12">
        <f t="shared" si="0"/>
        <v>63500</v>
      </c>
      <c r="F11" s="12">
        <f t="shared" si="0"/>
        <v>13500</v>
      </c>
      <c r="G11" s="12">
        <f t="shared" si="0"/>
        <v>0</v>
      </c>
      <c r="H11" s="12">
        <f t="shared" si="0"/>
        <v>13500</v>
      </c>
      <c r="I11" s="12">
        <f t="shared" si="0"/>
        <v>50000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0" customFormat="1" ht="15" customHeight="1">
      <c r="A12" s="2"/>
      <c r="B12" s="2" t="s">
        <v>89</v>
      </c>
      <c r="C12" s="11" t="s">
        <v>90</v>
      </c>
      <c r="D12" s="12">
        <f>SUM(E12,N12)</f>
        <v>5000</v>
      </c>
      <c r="E12" s="12">
        <f>SUM(F12,I12,J12,K12,L12,M12)</f>
        <v>5000</v>
      </c>
      <c r="F12" s="12">
        <f>SUM(G12:H12)</f>
        <v>5000</v>
      </c>
      <c r="G12" s="12"/>
      <c r="H12" s="12">
        <v>5000</v>
      </c>
      <c r="I12" s="12"/>
      <c r="J12" s="12"/>
      <c r="K12" s="12"/>
      <c r="L12" s="12"/>
      <c r="M12" s="12"/>
      <c r="N12" s="12">
        <f>SUM(O12,Q12)</f>
        <v>0</v>
      </c>
      <c r="O12" s="12"/>
      <c r="P12" s="12"/>
      <c r="Q12" s="12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0" customFormat="1" ht="15" customHeight="1">
      <c r="A13" s="2"/>
      <c r="B13" s="2" t="s">
        <v>91</v>
      </c>
      <c r="C13" s="21" t="s">
        <v>92</v>
      </c>
      <c r="D13" s="12">
        <f>SUM(E13,N13)</f>
        <v>8500</v>
      </c>
      <c r="E13" s="12">
        <f>SUM(F13,I13,J13,K13,L13,M13)</f>
        <v>8500</v>
      </c>
      <c r="F13" s="12">
        <f>SUM(G13:H13)</f>
        <v>8500</v>
      </c>
      <c r="G13" s="12"/>
      <c r="H13" s="12">
        <v>8500</v>
      </c>
      <c r="I13" s="12"/>
      <c r="J13" s="12"/>
      <c r="K13" s="12"/>
      <c r="L13" s="12"/>
      <c r="M13" s="12"/>
      <c r="N13" s="12">
        <f>SUM(O13,Q13)</f>
        <v>0</v>
      </c>
      <c r="O13" s="12"/>
      <c r="P13" s="12"/>
      <c r="Q13" s="12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0" customFormat="1" ht="15" customHeight="1">
      <c r="A14" s="2"/>
      <c r="B14" s="2" t="s">
        <v>93</v>
      </c>
      <c r="C14" s="21" t="s">
        <v>23</v>
      </c>
      <c r="D14" s="12">
        <f>SUM(E14,N14)</f>
        <v>50000</v>
      </c>
      <c r="E14" s="12">
        <f>SUM(F14,I14,J14,K14,L14,M14)</f>
        <v>50000</v>
      </c>
      <c r="F14" s="12">
        <f>SUM(G14:H14)</f>
        <v>0</v>
      </c>
      <c r="G14" s="12"/>
      <c r="H14" s="12"/>
      <c r="I14" s="12">
        <v>50000</v>
      </c>
      <c r="J14" s="12"/>
      <c r="K14" s="12"/>
      <c r="L14" s="12"/>
      <c r="M14" s="12"/>
      <c r="N14" s="12">
        <f>SUM(O14,Q14)</f>
        <v>0</v>
      </c>
      <c r="O14" s="12"/>
      <c r="P14" s="12"/>
      <c r="Q14" s="12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0" customFormat="1" ht="15" customHeight="1">
      <c r="A15" s="2" t="s">
        <v>94</v>
      </c>
      <c r="B15" s="2"/>
      <c r="C15" s="11" t="s">
        <v>95</v>
      </c>
      <c r="D15" s="12">
        <f t="shared" ref="D15:Q15" si="1">SUM(D16:D17)</f>
        <v>420000</v>
      </c>
      <c r="E15" s="12">
        <f t="shared" si="1"/>
        <v>420000</v>
      </c>
      <c r="F15" s="12">
        <f t="shared" si="1"/>
        <v>230000</v>
      </c>
      <c r="G15" s="12">
        <f t="shared" si="1"/>
        <v>30000</v>
      </c>
      <c r="H15" s="12">
        <f t="shared" si="1"/>
        <v>200000</v>
      </c>
      <c r="I15" s="12">
        <f t="shared" si="1"/>
        <v>190000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12">
        <f t="shared" si="1"/>
        <v>0</v>
      </c>
      <c r="Q15" s="12">
        <f t="shared" si="1"/>
        <v>0</v>
      </c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0" customFormat="1" ht="15" customHeight="1">
      <c r="A16" s="2"/>
      <c r="B16" s="2" t="s">
        <v>96</v>
      </c>
      <c r="C16" s="11" t="s">
        <v>97</v>
      </c>
      <c r="D16" s="12">
        <f>SUM(E16,N16)</f>
        <v>190000</v>
      </c>
      <c r="E16" s="12">
        <f>SUM(F16,I16,J16,K16,L16,M16)</f>
        <v>190000</v>
      </c>
      <c r="F16" s="12">
        <f>SUM(G16:H16)</f>
        <v>0</v>
      </c>
      <c r="G16" s="12"/>
      <c r="H16" s="12"/>
      <c r="I16" s="12">
        <v>190000</v>
      </c>
      <c r="J16" s="12"/>
      <c r="K16" s="12"/>
      <c r="L16" s="12"/>
      <c r="M16" s="12"/>
      <c r="N16" s="12">
        <f>SUM(O16,Q16)</f>
        <v>0</v>
      </c>
      <c r="O16" s="12"/>
      <c r="P16" s="12"/>
      <c r="Q16" s="12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10" customFormat="1" ht="15" customHeight="1">
      <c r="A17" s="2"/>
      <c r="B17" s="2" t="s">
        <v>98</v>
      </c>
      <c r="C17" s="11" t="s">
        <v>99</v>
      </c>
      <c r="D17" s="12">
        <f>SUM(E17,N17)</f>
        <v>230000</v>
      </c>
      <c r="E17" s="12">
        <f>SUM(F17,I17,J17,K17,L17,M17)</f>
        <v>230000</v>
      </c>
      <c r="F17" s="12">
        <f>SUM(G17:H17)</f>
        <v>230000</v>
      </c>
      <c r="G17" s="12">
        <v>30000</v>
      </c>
      <c r="H17" s="12">
        <v>200000</v>
      </c>
      <c r="I17" s="12"/>
      <c r="J17" s="12"/>
      <c r="K17" s="12"/>
      <c r="L17" s="12"/>
      <c r="M17" s="12"/>
      <c r="N17" s="12">
        <f>SUM(O17,Q17)</f>
        <v>0</v>
      </c>
      <c r="O17" s="12"/>
      <c r="P17" s="12"/>
      <c r="Q17" s="12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0" customFormat="1" ht="15" customHeight="1">
      <c r="A18" s="2" t="s">
        <v>8</v>
      </c>
      <c r="B18" s="2"/>
      <c r="C18" s="11" t="s">
        <v>9</v>
      </c>
      <c r="D18" s="12">
        <f t="shared" ref="D18:Q18" si="2">SUM(D19)</f>
        <v>730000</v>
      </c>
      <c r="E18" s="12">
        <f t="shared" si="2"/>
        <v>322000</v>
      </c>
      <c r="F18" s="12">
        <f t="shared" si="2"/>
        <v>322000</v>
      </c>
      <c r="G18" s="12">
        <f t="shared" si="2"/>
        <v>12500</v>
      </c>
      <c r="H18" s="12">
        <f t="shared" si="2"/>
        <v>309500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408000</v>
      </c>
      <c r="O18" s="12">
        <f t="shared" si="2"/>
        <v>408000</v>
      </c>
      <c r="P18" s="12">
        <f t="shared" si="2"/>
        <v>0</v>
      </c>
      <c r="Q18" s="12">
        <f t="shared" si="2"/>
        <v>0</v>
      </c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0" customFormat="1" ht="31.35" customHeight="1">
      <c r="A19" s="2"/>
      <c r="B19" s="2" t="s">
        <v>10</v>
      </c>
      <c r="C19" s="11" t="s">
        <v>11</v>
      </c>
      <c r="D19" s="12">
        <f>SUM(E19,N19)</f>
        <v>730000</v>
      </c>
      <c r="E19" s="12">
        <f>SUM(F19,I19,J19,K19,L19,M19)</f>
        <v>322000</v>
      </c>
      <c r="F19" s="12">
        <f>SUM(G19:H19)</f>
        <v>322000</v>
      </c>
      <c r="G19" s="12">
        <v>12500</v>
      </c>
      <c r="H19" s="12">
        <v>309500</v>
      </c>
      <c r="I19" s="12"/>
      <c r="J19" s="12"/>
      <c r="K19" s="12"/>
      <c r="L19" s="12"/>
      <c r="M19" s="12"/>
      <c r="N19" s="12">
        <f>SUM(O19,Q19)</f>
        <v>408000</v>
      </c>
      <c r="O19" s="12">
        <v>408000</v>
      </c>
      <c r="P19" s="12"/>
      <c r="Q19" s="12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0" customFormat="1" ht="15" customHeight="1">
      <c r="A20" s="2" t="s">
        <v>12</v>
      </c>
      <c r="B20" s="2"/>
      <c r="C20" s="11" t="s">
        <v>13</v>
      </c>
      <c r="D20" s="12">
        <f t="shared" ref="D20:Q20" si="3">SUM(D21:D22)</f>
        <v>156800</v>
      </c>
      <c r="E20" s="12">
        <f t="shared" si="3"/>
        <v>56800</v>
      </c>
      <c r="F20" s="12">
        <f t="shared" si="3"/>
        <v>56800</v>
      </c>
      <c r="G20" s="12">
        <f t="shared" si="3"/>
        <v>10500</v>
      </c>
      <c r="H20" s="12">
        <f t="shared" si="3"/>
        <v>46300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3"/>
        <v>100000</v>
      </c>
      <c r="O20" s="12">
        <f t="shared" si="3"/>
        <v>100000</v>
      </c>
      <c r="P20" s="12">
        <f t="shared" si="3"/>
        <v>0</v>
      </c>
      <c r="Q20" s="12">
        <f t="shared" si="3"/>
        <v>0</v>
      </c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0" customFormat="1" ht="29.1" customHeight="1">
      <c r="A21" s="2"/>
      <c r="B21" s="2" t="s">
        <v>100</v>
      </c>
      <c r="C21" s="11" t="s">
        <v>101</v>
      </c>
      <c r="D21" s="12">
        <f>SUM(E21,N21)</f>
        <v>100000</v>
      </c>
      <c r="E21" s="12">
        <f>SUM(F21,I21,J21,K21,L21,M21)</f>
        <v>0</v>
      </c>
      <c r="F21" s="12">
        <f>SUM(G21:H21)</f>
        <v>0</v>
      </c>
      <c r="G21" s="12"/>
      <c r="H21" s="12"/>
      <c r="I21" s="12"/>
      <c r="J21" s="12"/>
      <c r="K21" s="12"/>
      <c r="L21" s="12"/>
      <c r="M21" s="12"/>
      <c r="N21" s="12">
        <f>SUM(O21,Q21)</f>
        <v>100000</v>
      </c>
      <c r="O21" s="12">
        <v>100000</v>
      </c>
      <c r="P21" s="12"/>
      <c r="Q21" s="12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0" customFormat="1" ht="14.25" customHeight="1">
      <c r="A22" s="2"/>
      <c r="B22" s="2" t="s">
        <v>14</v>
      </c>
      <c r="C22" s="11" t="s">
        <v>15</v>
      </c>
      <c r="D22" s="12">
        <f>SUM(E22,N22)</f>
        <v>56800</v>
      </c>
      <c r="E22" s="12">
        <f>SUM(F22,I22,J22,K22,L22,M22)</f>
        <v>56800</v>
      </c>
      <c r="F22" s="12">
        <f>SUM(G22:H22)</f>
        <v>56800</v>
      </c>
      <c r="G22" s="12">
        <v>10500</v>
      </c>
      <c r="H22" s="12">
        <v>46300</v>
      </c>
      <c r="I22" s="12"/>
      <c r="J22" s="12"/>
      <c r="K22" s="12"/>
      <c r="L22" s="12"/>
      <c r="M22" s="12"/>
      <c r="N22" s="12">
        <f>SUM(O22,Q22)</f>
        <v>0</v>
      </c>
      <c r="O22" s="12"/>
      <c r="P22" s="12"/>
      <c r="Q22" s="12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0" customFormat="1" ht="15" customHeight="1">
      <c r="A23" s="2" t="s">
        <v>16</v>
      </c>
      <c r="B23" s="2"/>
      <c r="C23" s="11" t="s">
        <v>17</v>
      </c>
      <c r="D23" s="12">
        <f t="shared" ref="D23:Q23" si="4">SUM(D24:D28)</f>
        <v>3223534</v>
      </c>
      <c r="E23" s="12">
        <f t="shared" si="4"/>
        <v>2517858</v>
      </c>
      <c r="F23" s="12">
        <f t="shared" si="4"/>
        <v>2418958</v>
      </c>
      <c r="G23" s="12">
        <f t="shared" si="4"/>
        <v>1645272</v>
      </c>
      <c r="H23" s="12">
        <f t="shared" si="4"/>
        <v>773686</v>
      </c>
      <c r="I23" s="12">
        <f t="shared" si="4"/>
        <v>0</v>
      </c>
      <c r="J23" s="12">
        <f t="shared" si="4"/>
        <v>98900</v>
      </c>
      <c r="K23" s="12">
        <f t="shared" si="4"/>
        <v>0</v>
      </c>
      <c r="L23" s="12">
        <f t="shared" si="4"/>
        <v>0</v>
      </c>
      <c r="M23" s="12">
        <f t="shared" si="4"/>
        <v>0</v>
      </c>
      <c r="N23" s="12">
        <f t="shared" si="4"/>
        <v>705676</v>
      </c>
      <c r="O23" s="12">
        <f t="shared" si="4"/>
        <v>705676</v>
      </c>
      <c r="P23" s="12">
        <f t="shared" si="4"/>
        <v>0</v>
      </c>
      <c r="Q23" s="12">
        <f t="shared" si="4"/>
        <v>0</v>
      </c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0" customFormat="1" ht="15" customHeight="1">
      <c r="A24" s="2"/>
      <c r="B24" s="2" t="s">
        <v>18</v>
      </c>
      <c r="C24" s="11" t="s">
        <v>19</v>
      </c>
      <c r="D24" s="12">
        <f>SUM(E24,N24)</f>
        <v>21800</v>
      </c>
      <c r="E24" s="12">
        <f>SUM(F24,I24,J24,K24,L24,M24)</f>
        <v>21800</v>
      </c>
      <c r="F24" s="12">
        <f>SUM(G24:H24)</f>
        <v>21800</v>
      </c>
      <c r="G24" s="12">
        <v>21800</v>
      </c>
      <c r="H24" s="12"/>
      <c r="I24" s="12"/>
      <c r="J24" s="12"/>
      <c r="K24" s="12"/>
      <c r="L24" s="12"/>
      <c r="M24" s="12"/>
      <c r="N24" s="12">
        <f>SUM(O24,Q24)</f>
        <v>0</v>
      </c>
      <c r="O24" s="12"/>
      <c r="P24" s="12"/>
      <c r="Q24" s="12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0" customFormat="1" ht="29.25" customHeight="1">
      <c r="A25" s="2"/>
      <c r="B25" s="2" t="s">
        <v>102</v>
      </c>
      <c r="C25" s="11" t="s">
        <v>103</v>
      </c>
      <c r="D25" s="12">
        <f>SUM(E25,N25)</f>
        <v>119000</v>
      </c>
      <c r="E25" s="12">
        <f>SUM(F25,I25,J25,K25,L25,M25)</f>
        <v>119000</v>
      </c>
      <c r="F25" s="12">
        <f>SUM(G25:H25)</f>
        <v>28400</v>
      </c>
      <c r="G25" s="12">
        <v>24000</v>
      </c>
      <c r="H25" s="12">
        <v>4400</v>
      </c>
      <c r="I25" s="12"/>
      <c r="J25" s="12">
        <v>90600</v>
      </c>
      <c r="K25" s="12"/>
      <c r="L25" s="12"/>
      <c r="M25" s="12"/>
      <c r="N25" s="12">
        <f>SUM(O25,Q25)</f>
        <v>0</v>
      </c>
      <c r="O25" s="12"/>
      <c r="P25" s="12"/>
      <c r="Q25" s="12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0" customFormat="1" ht="30" customHeight="1">
      <c r="A26" s="2"/>
      <c r="B26" s="2" t="s">
        <v>20</v>
      </c>
      <c r="C26" s="11" t="s">
        <v>21</v>
      </c>
      <c r="D26" s="12">
        <f>SUM(E26,N26)</f>
        <v>2813453</v>
      </c>
      <c r="E26" s="12">
        <f>SUM(F26,I26,J26,K26,L26,M26)</f>
        <v>2107777</v>
      </c>
      <c r="F26" s="12">
        <f>SUM(G26:H26)</f>
        <v>2099477</v>
      </c>
      <c r="G26" s="12">
        <v>1594472</v>
      </c>
      <c r="H26" s="12">
        <v>505005</v>
      </c>
      <c r="I26" s="12"/>
      <c r="J26" s="12">
        <v>8300</v>
      </c>
      <c r="K26" s="12"/>
      <c r="L26" s="12"/>
      <c r="M26" s="12"/>
      <c r="N26" s="12">
        <f>SUM(O26,Q26)</f>
        <v>705676</v>
      </c>
      <c r="O26" s="12">
        <v>705676</v>
      </c>
      <c r="P26" s="12"/>
      <c r="Q26" s="12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10" customFormat="1" ht="30" customHeight="1">
      <c r="A27" s="2"/>
      <c r="B27" s="2" t="s">
        <v>104</v>
      </c>
      <c r="C27" s="11" t="s">
        <v>105</v>
      </c>
      <c r="D27" s="12">
        <f>SUM(E27,N27)</f>
        <v>18000</v>
      </c>
      <c r="E27" s="12">
        <f>SUM(F27,I27,J27,K27,L27,M27)</f>
        <v>18000</v>
      </c>
      <c r="F27" s="12">
        <f>SUM(G27:H27)</f>
        <v>18000</v>
      </c>
      <c r="G27" s="12"/>
      <c r="H27" s="12">
        <v>18000</v>
      </c>
      <c r="I27" s="12"/>
      <c r="J27" s="12"/>
      <c r="K27" s="12"/>
      <c r="L27" s="12"/>
      <c r="M27" s="12"/>
      <c r="N27" s="12">
        <f>SUM(O27,Q27)</f>
        <v>0</v>
      </c>
      <c r="O27" s="12"/>
      <c r="P27" s="12"/>
      <c r="Q27" s="12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0" customFormat="1">
      <c r="A28" s="2"/>
      <c r="B28" s="2" t="s">
        <v>22</v>
      </c>
      <c r="C28" s="11" t="s">
        <v>23</v>
      </c>
      <c r="D28" s="12">
        <f>SUM(E28,N28)</f>
        <v>251281</v>
      </c>
      <c r="E28" s="12">
        <f>SUM(F28,I28,J28,K28,L28,M28)</f>
        <v>251281</v>
      </c>
      <c r="F28" s="12">
        <f>SUM(G28:H28)</f>
        <v>251281</v>
      </c>
      <c r="G28" s="12">
        <v>5000</v>
      </c>
      <c r="H28" s="12">
        <v>246281</v>
      </c>
      <c r="I28" s="12"/>
      <c r="J28" s="12"/>
      <c r="K28" s="12"/>
      <c r="L28" s="12"/>
      <c r="M28" s="12"/>
      <c r="N28" s="12">
        <f>SUM(O28,Q28)</f>
        <v>0</v>
      </c>
      <c r="O28" s="12"/>
      <c r="P28" s="12"/>
      <c r="Q28" s="12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0" customFormat="1" ht="45.75" customHeight="1">
      <c r="A29" s="2" t="s">
        <v>24</v>
      </c>
      <c r="B29" s="2"/>
      <c r="C29" s="11" t="s">
        <v>25</v>
      </c>
      <c r="D29" s="12">
        <f t="shared" ref="D29:Q29" si="5">SUM(D30)</f>
        <v>900</v>
      </c>
      <c r="E29" s="12">
        <f t="shared" si="5"/>
        <v>900</v>
      </c>
      <c r="F29" s="12">
        <f t="shared" si="5"/>
        <v>900</v>
      </c>
      <c r="G29" s="12">
        <f t="shared" si="5"/>
        <v>900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0" customFormat="1" ht="39.6" customHeight="1">
      <c r="A30" s="2"/>
      <c r="B30" s="2" t="s">
        <v>26</v>
      </c>
      <c r="C30" s="11" t="s">
        <v>27</v>
      </c>
      <c r="D30" s="12">
        <f>SUM(E30,N30)</f>
        <v>900</v>
      </c>
      <c r="E30" s="12">
        <f>SUM(F30,I30,J30,K30,L30,M30)</f>
        <v>900</v>
      </c>
      <c r="F30" s="12">
        <f>SUM(G30:H30)</f>
        <v>900</v>
      </c>
      <c r="G30" s="12">
        <v>900</v>
      </c>
      <c r="H30" s="12"/>
      <c r="I30" s="12"/>
      <c r="J30" s="12"/>
      <c r="K30" s="12"/>
      <c r="L30" s="12"/>
      <c r="M30" s="12"/>
      <c r="N30" s="12">
        <f>SUM(O30,Q30)</f>
        <v>0</v>
      </c>
      <c r="O30" s="12"/>
      <c r="P30" s="12"/>
      <c r="Q30" s="12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0" customFormat="1" ht="29.25" customHeight="1">
      <c r="A31" s="2" t="s">
        <v>28</v>
      </c>
      <c r="B31" s="2"/>
      <c r="C31" s="11" t="s">
        <v>29</v>
      </c>
      <c r="D31" s="12">
        <f t="shared" ref="D31:Q31" si="6">SUM(D32:D37)</f>
        <v>320864</v>
      </c>
      <c r="E31" s="12">
        <f t="shared" si="6"/>
        <v>320864</v>
      </c>
      <c r="F31" s="12">
        <f t="shared" si="6"/>
        <v>219764</v>
      </c>
      <c r="G31" s="12">
        <f t="shared" si="6"/>
        <v>123364</v>
      </c>
      <c r="H31" s="12">
        <f t="shared" si="6"/>
        <v>96400</v>
      </c>
      <c r="I31" s="12">
        <f t="shared" si="6"/>
        <v>93500</v>
      </c>
      <c r="J31" s="12">
        <f t="shared" si="6"/>
        <v>7600</v>
      </c>
      <c r="K31" s="12">
        <f t="shared" si="6"/>
        <v>0</v>
      </c>
      <c r="L31" s="12">
        <f t="shared" si="6"/>
        <v>0</v>
      </c>
      <c r="M31" s="12">
        <f t="shared" si="6"/>
        <v>0</v>
      </c>
      <c r="N31" s="12">
        <f t="shared" si="6"/>
        <v>0</v>
      </c>
      <c r="O31" s="12">
        <f t="shared" si="6"/>
        <v>0</v>
      </c>
      <c r="P31" s="12">
        <f t="shared" si="6"/>
        <v>0</v>
      </c>
      <c r="Q31" s="12">
        <f t="shared" si="6"/>
        <v>0</v>
      </c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0" customFormat="1" ht="17.100000000000001" customHeight="1">
      <c r="A32" s="2"/>
      <c r="B32" s="2" t="s">
        <v>106</v>
      </c>
      <c r="C32" s="11" t="s">
        <v>107</v>
      </c>
      <c r="D32" s="12">
        <f t="shared" ref="D32:D37" si="7">SUM(E32,N32)</f>
        <v>60000</v>
      </c>
      <c r="E32" s="12">
        <f t="shared" ref="E32:E37" si="8">SUM(F32,I32,J32,K32,L32,M32)</f>
        <v>60000</v>
      </c>
      <c r="F32" s="12">
        <f t="shared" ref="F32:F37" si="9">SUM(G32:H32)</f>
        <v>60000</v>
      </c>
      <c r="G32" s="12"/>
      <c r="H32" s="12">
        <v>60000</v>
      </c>
      <c r="I32" s="12"/>
      <c r="J32" s="12"/>
      <c r="K32" s="12"/>
      <c r="L32" s="12"/>
      <c r="M32" s="12"/>
      <c r="N32" s="12">
        <f t="shared" ref="N32:N37" si="10">SUM(O32,Q32)</f>
        <v>0</v>
      </c>
      <c r="O32" s="12"/>
      <c r="P32" s="12"/>
      <c r="Q32" s="12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0" customFormat="1" ht="15" customHeight="1">
      <c r="A33" s="2"/>
      <c r="B33" s="2" t="s">
        <v>30</v>
      </c>
      <c r="C33" s="11" t="s">
        <v>31</v>
      </c>
      <c r="D33" s="12">
        <f t="shared" si="7"/>
        <v>95000</v>
      </c>
      <c r="E33" s="12">
        <f t="shared" si="8"/>
        <v>95000</v>
      </c>
      <c r="F33" s="12">
        <f t="shared" si="9"/>
        <v>6500</v>
      </c>
      <c r="G33" s="12"/>
      <c r="H33" s="12">
        <v>6500</v>
      </c>
      <c r="I33" s="12">
        <v>88500</v>
      </c>
      <c r="J33" s="12"/>
      <c r="K33" s="12"/>
      <c r="L33" s="12"/>
      <c r="M33" s="12"/>
      <c r="N33" s="12">
        <f t="shared" si="10"/>
        <v>0</v>
      </c>
      <c r="O33" s="12"/>
      <c r="P33" s="12"/>
      <c r="Q33" s="12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10" customFormat="1" ht="15" customHeight="1">
      <c r="A34" s="2"/>
      <c r="B34" s="2" t="s">
        <v>108</v>
      </c>
      <c r="C34" s="11" t="s">
        <v>109</v>
      </c>
      <c r="D34" s="12">
        <f t="shared" si="7"/>
        <v>1000</v>
      </c>
      <c r="E34" s="12">
        <f t="shared" si="8"/>
        <v>1000</v>
      </c>
      <c r="F34" s="12">
        <f t="shared" si="9"/>
        <v>1000</v>
      </c>
      <c r="G34" s="12"/>
      <c r="H34" s="12">
        <v>1000</v>
      </c>
      <c r="I34" s="12"/>
      <c r="J34" s="12"/>
      <c r="K34" s="12"/>
      <c r="L34" s="12"/>
      <c r="M34" s="12"/>
      <c r="N34" s="12">
        <f t="shared" si="10"/>
        <v>0</v>
      </c>
      <c r="O34" s="12"/>
      <c r="P34" s="12"/>
      <c r="Q34" s="12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10" customFormat="1" ht="15" customHeight="1">
      <c r="A35" s="2"/>
      <c r="B35" s="2" t="s">
        <v>32</v>
      </c>
      <c r="C35" s="11" t="s">
        <v>33</v>
      </c>
      <c r="D35" s="12">
        <f t="shared" si="7"/>
        <v>158864</v>
      </c>
      <c r="E35" s="12">
        <f t="shared" si="8"/>
        <v>158864</v>
      </c>
      <c r="F35" s="12">
        <f t="shared" si="9"/>
        <v>151264</v>
      </c>
      <c r="G35" s="12">
        <v>123364</v>
      </c>
      <c r="H35" s="12">
        <v>27900</v>
      </c>
      <c r="I35" s="12"/>
      <c r="J35" s="12">
        <v>7600</v>
      </c>
      <c r="K35" s="12"/>
      <c r="L35" s="12"/>
      <c r="M35" s="12"/>
      <c r="N35" s="12">
        <f t="shared" si="10"/>
        <v>0</v>
      </c>
      <c r="O35" s="12"/>
      <c r="P35" s="12"/>
      <c r="Q35" s="12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10" customFormat="1" ht="15" customHeight="1">
      <c r="A36" s="2"/>
      <c r="B36" s="2" t="s">
        <v>110</v>
      </c>
      <c r="C36" s="11" t="s">
        <v>111</v>
      </c>
      <c r="D36" s="12">
        <f t="shared" si="7"/>
        <v>1000</v>
      </c>
      <c r="E36" s="12">
        <f t="shared" si="8"/>
        <v>1000</v>
      </c>
      <c r="F36" s="12">
        <f t="shared" si="9"/>
        <v>1000</v>
      </c>
      <c r="G36" s="12"/>
      <c r="H36" s="12">
        <v>1000</v>
      </c>
      <c r="I36" s="12"/>
      <c r="J36" s="12"/>
      <c r="K36" s="12"/>
      <c r="L36" s="12"/>
      <c r="M36" s="12"/>
      <c r="N36" s="12">
        <f t="shared" si="10"/>
        <v>0</v>
      </c>
      <c r="O36" s="12"/>
      <c r="P36" s="12"/>
      <c r="Q36" s="12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0" customFormat="1" ht="15" customHeight="1">
      <c r="A37" s="2"/>
      <c r="B37" s="2" t="s">
        <v>112</v>
      </c>
      <c r="C37" s="11" t="s">
        <v>23</v>
      </c>
      <c r="D37" s="12">
        <f t="shared" si="7"/>
        <v>5000</v>
      </c>
      <c r="E37" s="12">
        <f t="shared" si="8"/>
        <v>5000</v>
      </c>
      <c r="F37" s="12">
        <f t="shared" si="9"/>
        <v>0</v>
      </c>
      <c r="G37" s="12"/>
      <c r="H37" s="12"/>
      <c r="I37" s="12">
        <v>5000</v>
      </c>
      <c r="J37" s="12"/>
      <c r="K37" s="12"/>
      <c r="L37" s="12"/>
      <c r="M37" s="12"/>
      <c r="N37" s="12">
        <f t="shared" si="10"/>
        <v>0</v>
      </c>
      <c r="O37" s="12"/>
      <c r="P37" s="12"/>
      <c r="Q37" s="12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0" customFormat="1" ht="15.75" customHeight="1">
      <c r="A38" s="2" t="s">
        <v>113</v>
      </c>
      <c r="B38" s="2"/>
      <c r="C38" s="11" t="s">
        <v>114</v>
      </c>
      <c r="D38" s="12">
        <f t="shared" ref="D38:Q38" si="11">SUM(D39)</f>
        <v>476726</v>
      </c>
      <c r="E38" s="12">
        <f t="shared" si="11"/>
        <v>476726</v>
      </c>
      <c r="F38" s="12">
        <f t="shared" si="11"/>
        <v>0</v>
      </c>
      <c r="G38" s="12">
        <f t="shared" si="11"/>
        <v>0</v>
      </c>
      <c r="H38" s="12">
        <f t="shared" si="11"/>
        <v>0</v>
      </c>
      <c r="I38" s="12">
        <f t="shared" si="11"/>
        <v>0</v>
      </c>
      <c r="J38" s="12">
        <f t="shared" si="11"/>
        <v>0</v>
      </c>
      <c r="K38" s="12">
        <f t="shared" si="11"/>
        <v>0</v>
      </c>
      <c r="L38" s="12">
        <f t="shared" si="11"/>
        <v>0</v>
      </c>
      <c r="M38" s="12">
        <f t="shared" si="11"/>
        <v>476726</v>
      </c>
      <c r="N38" s="12">
        <f t="shared" si="11"/>
        <v>0</v>
      </c>
      <c r="O38" s="12">
        <f t="shared" si="11"/>
        <v>0</v>
      </c>
      <c r="P38" s="12">
        <f t="shared" si="11"/>
        <v>0</v>
      </c>
      <c r="Q38" s="12">
        <f t="shared" si="11"/>
        <v>0</v>
      </c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0" customFormat="1" ht="45" customHeight="1">
      <c r="A39" s="2"/>
      <c r="B39" s="2" t="s">
        <v>115</v>
      </c>
      <c r="C39" s="11" t="s">
        <v>116</v>
      </c>
      <c r="D39" s="12">
        <f>SUM(E39,N39)</f>
        <v>476726</v>
      </c>
      <c r="E39" s="12">
        <f>SUM(F39,I39,J39,K39,L39,M39)</f>
        <v>476726</v>
      </c>
      <c r="F39" s="12">
        <f>SUM(G39:H39)</f>
        <v>0</v>
      </c>
      <c r="G39" s="12"/>
      <c r="H39" s="12"/>
      <c r="I39" s="12"/>
      <c r="J39" s="12"/>
      <c r="K39" s="12"/>
      <c r="L39" s="12"/>
      <c r="M39" s="12">
        <v>476726</v>
      </c>
      <c r="N39" s="12">
        <f>SUM(O39,Q39)</f>
        <v>0</v>
      </c>
      <c r="O39" s="12"/>
      <c r="P39" s="12"/>
      <c r="Q39" s="12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0" customFormat="1" ht="15.75" customHeight="1">
      <c r="A40" s="2" t="s">
        <v>34</v>
      </c>
      <c r="B40" s="2"/>
      <c r="C40" s="11" t="s">
        <v>35</v>
      </c>
      <c r="D40" s="12">
        <f t="shared" ref="D40:Q40" si="12">SUM(D41:D43)</f>
        <v>486829</v>
      </c>
      <c r="E40" s="12">
        <f t="shared" si="12"/>
        <v>486829</v>
      </c>
      <c r="F40" s="12">
        <f t="shared" si="12"/>
        <v>486829</v>
      </c>
      <c r="G40" s="12">
        <f t="shared" si="12"/>
        <v>0</v>
      </c>
      <c r="H40" s="12">
        <f t="shared" si="12"/>
        <v>486829</v>
      </c>
      <c r="I40" s="12">
        <f t="shared" si="12"/>
        <v>0</v>
      </c>
      <c r="J40" s="12">
        <f t="shared" si="12"/>
        <v>0</v>
      </c>
      <c r="K40" s="12">
        <f t="shared" si="12"/>
        <v>0</v>
      </c>
      <c r="L40" s="12">
        <f t="shared" si="12"/>
        <v>0</v>
      </c>
      <c r="M40" s="12">
        <f t="shared" si="12"/>
        <v>0</v>
      </c>
      <c r="N40" s="12">
        <f t="shared" si="12"/>
        <v>0</v>
      </c>
      <c r="O40" s="12">
        <f t="shared" si="12"/>
        <v>0</v>
      </c>
      <c r="P40" s="12">
        <f t="shared" si="12"/>
        <v>0</v>
      </c>
      <c r="Q40" s="12">
        <f t="shared" si="12"/>
        <v>0</v>
      </c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0" customFormat="1" ht="15.75" customHeight="1">
      <c r="A41" s="2"/>
      <c r="B41" s="2" t="s">
        <v>117</v>
      </c>
      <c r="C41" s="11" t="s">
        <v>118</v>
      </c>
      <c r="D41" s="12">
        <f>SUM(E41,N41)</f>
        <v>399044</v>
      </c>
      <c r="E41" s="12">
        <f>SUM(F41,I41,J41,K41,L41,M41)</f>
        <v>399044</v>
      </c>
      <c r="F41" s="12">
        <f>SUM(G41:H41)</f>
        <v>399044</v>
      </c>
      <c r="G41" s="12"/>
      <c r="H41" s="12">
        <v>399044</v>
      </c>
      <c r="I41" s="12"/>
      <c r="J41" s="12"/>
      <c r="K41" s="12"/>
      <c r="L41" s="12"/>
      <c r="M41" s="12"/>
      <c r="N41" s="12">
        <f>SUM(O41,Q41)</f>
        <v>0</v>
      </c>
      <c r="O41" s="12"/>
      <c r="P41" s="12"/>
      <c r="Q41" s="12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0" customFormat="1" ht="15" customHeight="1">
      <c r="A42" s="2"/>
      <c r="B42" s="2" t="s">
        <v>119</v>
      </c>
      <c r="C42" s="11" t="s">
        <v>120</v>
      </c>
      <c r="D42" s="12">
        <f>SUM(E42,N42)</f>
        <v>83920</v>
      </c>
      <c r="E42" s="12">
        <f>SUM(F42,I42,J42,K42,L42,M42)</f>
        <v>83920</v>
      </c>
      <c r="F42" s="12">
        <f>SUM(G42:H42)</f>
        <v>83920</v>
      </c>
      <c r="G42" s="12"/>
      <c r="H42" s="12">
        <v>83920</v>
      </c>
      <c r="I42" s="12"/>
      <c r="J42" s="12"/>
      <c r="K42" s="12"/>
      <c r="L42" s="12"/>
      <c r="M42" s="12"/>
      <c r="N42" s="12">
        <f>SUM(O42,Q42)</f>
        <v>0</v>
      </c>
      <c r="O42" s="12"/>
      <c r="P42" s="12"/>
      <c r="Q42" s="12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10" customFormat="1" ht="32.1" customHeight="1">
      <c r="A43" s="2"/>
      <c r="B43" s="2" t="s">
        <v>121</v>
      </c>
      <c r="C43" s="11" t="s">
        <v>122</v>
      </c>
      <c r="D43" s="12">
        <f>SUM(E43,N43)</f>
        <v>3865</v>
      </c>
      <c r="E43" s="12">
        <f>SUM(F43,I43,J43,K43,L43,M43)</f>
        <v>3865</v>
      </c>
      <c r="F43" s="12">
        <f>SUM(G43:H43)</f>
        <v>3865</v>
      </c>
      <c r="G43" s="12"/>
      <c r="H43" s="12">
        <v>3865</v>
      </c>
      <c r="I43" s="12"/>
      <c r="J43" s="12"/>
      <c r="K43" s="12"/>
      <c r="L43" s="12"/>
      <c r="M43" s="12"/>
      <c r="N43" s="12">
        <f>SUM(O43,Q43)</f>
        <v>0</v>
      </c>
      <c r="O43" s="12"/>
      <c r="P43" s="12"/>
      <c r="Q43" s="12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10" customFormat="1" ht="15.75" customHeight="1">
      <c r="A44" s="2" t="s">
        <v>36</v>
      </c>
      <c r="B44" s="2"/>
      <c r="C44" s="11" t="s">
        <v>123</v>
      </c>
      <c r="D44" s="12">
        <f t="shared" ref="D44:Q44" si="13">SUM(D45:D51)</f>
        <v>4487678</v>
      </c>
      <c r="E44" s="12">
        <f t="shared" si="13"/>
        <v>4487678</v>
      </c>
      <c r="F44" s="12">
        <f t="shared" si="13"/>
        <v>4011450</v>
      </c>
      <c r="G44" s="12">
        <f t="shared" si="13"/>
        <v>3281392</v>
      </c>
      <c r="H44" s="12">
        <f t="shared" si="13"/>
        <v>730058</v>
      </c>
      <c r="I44" s="12">
        <f t="shared" si="13"/>
        <v>250000</v>
      </c>
      <c r="J44" s="12">
        <f t="shared" si="13"/>
        <v>226228</v>
      </c>
      <c r="K44" s="12">
        <f t="shared" si="13"/>
        <v>0</v>
      </c>
      <c r="L44" s="12">
        <f t="shared" si="13"/>
        <v>0</v>
      </c>
      <c r="M44" s="12">
        <f t="shared" si="13"/>
        <v>0</v>
      </c>
      <c r="N44" s="12">
        <f t="shared" si="13"/>
        <v>0</v>
      </c>
      <c r="O44" s="12">
        <f t="shared" si="13"/>
        <v>0</v>
      </c>
      <c r="P44" s="12">
        <f t="shared" si="13"/>
        <v>0</v>
      </c>
      <c r="Q44" s="12">
        <f t="shared" si="13"/>
        <v>0</v>
      </c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10" customFormat="1" ht="15.75" customHeight="1">
      <c r="A45" s="2"/>
      <c r="B45" s="2" t="s">
        <v>37</v>
      </c>
      <c r="C45" s="11" t="s">
        <v>124</v>
      </c>
      <c r="D45" s="12">
        <f t="shared" ref="D45:D51" si="14">SUM(E45,N45)</f>
        <v>3081993</v>
      </c>
      <c r="E45" s="12">
        <f t="shared" ref="E45:E51" si="15">SUM(F45,I45,J45,K45,L45,M45)</f>
        <v>3081993</v>
      </c>
      <c r="F45" s="12">
        <f t="shared" ref="F45:F51" si="16">SUM(G45:H45)</f>
        <v>2916798</v>
      </c>
      <c r="G45" s="12">
        <v>2459430</v>
      </c>
      <c r="H45" s="12">
        <v>457368</v>
      </c>
      <c r="I45" s="12"/>
      <c r="J45" s="12">
        <v>165195</v>
      </c>
      <c r="K45" s="12"/>
      <c r="L45" s="12"/>
      <c r="M45" s="12"/>
      <c r="N45" s="12">
        <f t="shared" ref="N45:N51" si="17">SUM(O45,Q45)</f>
        <v>0</v>
      </c>
      <c r="O45" s="12"/>
      <c r="P45" s="12"/>
      <c r="Q45" s="12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0" customFormat="1" ht="30" customHeight="1">
      <c r="A46" s="2"/>
      <c r="B46" s="2" t="s">
        <v>38</v>
      </c>
      <c r="C46" s="11" t="s">
        <v>39</v>
      </c>
      <c r="D46" s="12">
        <f t="shared" si="14"/>
        <v>266424</v>
      </c>
      <c r="E46" s="12">
        <f t="shared" si="15"/>
        <v>266424</v>
      </c>
      <c r="F46" s="12">
        <f t="shared" si="16"/>
        <v>248582</v>
      </c>
      <c r="G46" s="12">
        <v>229069</v>
      </c>
      <c r="H46" s="12">
        <v>19513</v>
      </c>
      <c r="I46" s="12"/>
      <c r="J46" s="12">
        <v>17842</v>
      </c>
      <c r="K46" s="12"/>
      <c r="L46" s="12"/>
      <c r="M46" s="12"/>
      <c r="N46" s="12">
        <f t="shared" si="17"/>
        <v>0</v>
      </c>
      <c r="O46" s="12"/>
      <c r="P46" s="12"/>
      <c r="Q46" s="12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0" customFormat="1" ht="15" customHeight="1">
      <c r="A47" s="2"/>
      <c r="B47" s="2" t="s">
        <v>40</v>
      </c>
      <c r="C47" s="11" t="s">
        <v>41</v>
      </c>
      <c r="D47" s="12">
        <f t="shared" si="14"/>
        <v>250000</v>
      </c>
      <c r="E47" s="12">
        <f t="shared" si="15"/>
        <v>250000</v>
      </c>
      <c r="F47" s="12">
        <f t="shared" si="16"/>
        <v>0</v>
      </c>
      <c r="G47" s="12"/>
      <c r="H47" s="12"/>
      <c r="I47" s="12">
        <v>250000</v>
      </c>
      <c r="J47" s="12"/>
      <c r="K47" s="12"/>
      <c r="L47" s="12"/>
      <c r="M47" s="12"/>
      <c r="N47" s="12">
        <f t="shared" si="17"/>
        <v>0</v>
      </c>
      <c r="O47" s="12"/>
      <c r="P47" s="12"/>
      <c r="Q47" s="12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0" customFormat="1" ht="15" customHeight="1">
      <c r="A48" s="2"/>
      <c r="B48" s="2" t="s">
        <v>125</v>
      </c>
      <c r="C48" s="11" t="s">
        <v>126</v>
      </c>
      <c r="D48" s="12">
        <f t="shared" si="14"/>
        <v>605494</v>
      </c>
      <c r="E48" s="12">
        <f t="shared" si="15"/>
        <v>605494</v>
      </c>
      <c r="F48" s="12">
        <f t="shared" si="16"/>
        <v>569103</v>
      </c>
      <c r="G48" s="12">
        <v>496444</v>
      </c>
      <c r="H48" s="12">
        <v>72659</v>
      </c>
      <c r="I48" s="12"/>
      <c r="J48" s="12">
        <v>36391</v>
      </c>
      <c r="K48" s="12"/>
      <c r="L48" s="12"/>
      <c r="M48" s="12"/>
      <c r="N48" s="12">
        <f t="shared" si="17"/>
        <v>0</v>
      </c>
      <c r="O48" s="12"/>
      <c r="P48" s="12"/>
      <c r="Q48" s="12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0" customFormat="1" ht="15" customHeight="1">
      <c r="A49" s="2"/>
      <c r="B49" s="2" t="s">
        <v>127</v>
      </c>
      <c r="C49" s="11" t="s">
        <v>128</v>
      </c>
      <c r="D49" s="12">
        <f t="shared" si="14"/>
        <v>255917</v>
      </c>
      <c r="E49" s="12">
        <f t="shared" si="15"/>
        <v>255917</v>
      </c>
      <c r="F49" s="12">
        <f t="shared" si="16"/>
        <v>251917</v>
      </c>
      <c r="G49" s="12">
        <v>94449</v>
      </c>
      <c r="H49" s="12">
        <v>157468</v>
      </c>
      <c r="I49" s="12"/>
      <c r="J49" s="12">
        <v>4000</v>
      </c>
      <c r="K49" s="12"/>
      <c r="L49" s="12"/>
      <c r="M49" s="12"/>
      <c r="N49" s="12">
        <f t="shared" si="17"/>
        <v>0</v>
      </c>
      <c r="O49" s="12"/>
      <c r="P49" s="12"/>
      <c r="Q49" s="12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0" customFormat="1" ht="29.85" customHeight="1">
      <c r="A50" s="2"/>
      <c r="B50" s="2" t="s">
        <v>129</v>
      </c>
      <c r="C50" s="11" t="s">
        <v>130</v>
      </c>
      <c r="D50" s="12">
        <f t="shared" si="14"/>
        <v>17550</v>
      </c>
      <c r="E50" s="12">
        <f t="shared" si="15"/>
        <v>17550</v>
      </c>
      <c r="F50" s="12">
        <f t="shared" si="16"/>
        <v>17550</v>
      </c>
      <c r="G50" s="12"/>
      <c r="H50" s="12">
        <v>17550</v>
      </c>
      <c r="I50" s="12"/>
      <c r="J50" s="12"/>
      <c r="K50" s="12"/>
      <c r="L50" s="12"/>
      <c r="M50" s="12"/>
      <c r="N50" s="12">
        <f t="shared" si="17"/>
        <v>0</v>
      </c>
      <c r="O50" s="12"/>
      <c r="P50" s="12"/>
      <c r="Q50" s="12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0" customFormat="1" ht="15" customHeight="1">
      <c r="A51" s="2"/>
      <c r="B51" s="2" t="s">
        <v>131</v>
      </c>
      <c r="C51" s="11" t="s">
        <v>23</v>
      </c>
      <c r="D51" s="12">
        <f t="shared" si="14"/>
        <v>10300</v>
      </c>
      <c r="E51" s="12">
        <f t="shared" si="15"/>
        <v>10300</v>
      </c>
      <c r="F51" s="12">
        <f t="shared" si="16"/>
        <v>7500</v>
      </c>
      <c r="G51" s="12">
        <v>2000</v>
      </c>
      <c r="H51" s="12">
        <v>5500</v>
      </c>
      <c r="I51" s="12"/>
      <c r="J51" s="12">
        <v>2800</v>
      </c>
      <c r="K51" s="12"/>
      <c r="L51" s="12"/>
      <c r="M51" s="12"/>
      <c r="N51" s="12">
        <f t="shared" si="17"/>
        <v>0</v>
      </c>
      <c r="O51" s="12"/>
      <c r="P51" s="12"/>
      <c r="Q51" s="12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10" customFormat="1" ht="15.75" customHeight="1">
      <c r="A52" s="2" t="s">
        <v>132</v>
      </c>
      <c r="B52" s="2"/>
      <c r="C52" s="11" t="s">
        <v>133</v>
      </c>
      <c r="D52" s="12">
        <f t="shared" ref="D52:Q52" si="18">SUM(D53:D55)</f>
        <v>79000</v>
      </c>
      <c r="E52" s="12">
        <f t="shared" si="18"/>
        <v>79000</v>
      </c>
      <c r="F52" s="12">
        <f t="shared" si="18"/>
        <v>78000</v>
      </c>
      <c r="G52" s="12">
        <f t="shared" si="18"/>
        <v>24715</v>
      </c>
      <c r="H52" s="12">
        <f t="shared" si="18"/>
        <v>53285</v>
      </c>
      <c r="I52" s="12">
        <f t="shared" si="18"/>
        <v>0</v>
      </c>
      <c r="J52" s="12">
        <f t="shared" si="18"/>
        <v>1000</v>
      </c>
      <c r="K52" s="12">
        <f t="shared" si="18"/>
        <v>0</v>
      </c>
      <c r="L52" s="12">
        <f t="shared" si="18"/>
        <v>0</v>
      </c>
      <c r="M52" s="12">
        <f t="shared" si="18"/>
        <v>0</v>
      </c>
      <c r="N52" s="12">
        <f t="shared" si="18"/>
        <v>0</v>
      </c>
      <c r="O52" s="12">
        <f t="shared" si="18"/>
        <v>0</v>
      </c>
      <c r="P52" s="12">
        <f t="shared" si="18"/>
        <v>0</v>
      </c>
      <c r="Q52" s="12">
        <f t="shared" si="18"/>
        <v>0</v>
      </c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0" customFormat="1" ht="15" customHeight="1">
      <c r="A53" s="2"/>
      <c r="B53" s="2" t="s">
        <v>134</v>
      </c>
      <c r="C53" s="11" t="s">
        <v>135</v>
      </c>
      <c r="D53" s="12">
        <f>SUM(E53,N53)</f>
        <v>3500</v>
      </c>
      <c r="E53" s="12">
        <f>SUM(F53,I53,J53,K53,L53,M53)</f>
        <v>3500</v>
      </c>
      <c r="F53" s="12">
        <f>SUM(G53:H53)</f>
        <v>3500</v>
      </c>
      <c r="G53" s="12"/>
      <c r="H53" s="12">
        <v>3500</v>
      </c>
      <c r="I53" s="12"/>
      <c r="J53" s="12"/>
      <c r="K53" s="12"/>
      <c r="L53" s="12"/>
      <c r="M53" s="12"/>
      <c r="N53" s="12">
        <f>SUM(O53,Q53)</f>
        <v>0</v>
      </c>
      <c r="O53" s="12"/>
      <c r="P53" s="12"/>
      <c r="Q53" s="12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10" customFormat="1" ht="15" customHeight="1">
      <c r="A54" s="2"/>
      <c r="B54" s="2" t="s">
        <v>136</v>
      </c>
      <c r="C54" s="11" t="s">
        <v>137</v>
      </c>
      <c r="D54" s="12">
        <f>SUM(E54,N54)</f>
        <v>75000</v>
      </c>
      <c r="E54" s="12">
        <f>SUM(F54,I54,J54,K54,L54,M54)</f>
        <v>75000</v>
      </c>
      <c r="F54" s="12">
        <f>SUM(G54:H54)</f>
        <v>74000</v>
      </c>
      <c r="G54" s="12">
        <v>24715</v>
      </c>
      <c r="H54" s="12">
        <v>49285</v>
      </c>
      <c r="I54" s="12"/>
      <c r="J54" s="12">
        <v>1000</v>
      </c>
      <c r="K54" s="12"/>
      <c r="L54" s="12"/>
      <c r="M54" s="12"/>
      <c r="N54" s="12">
        <f>SUM(O54,Q54)</f>
        <v>0</v>
      </c>
      <c r="O54" s="12"/>
      <c r="P54" s="12"/>
      <c r="Q54" s="12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10" customFormat="1" ht="15" customHeight="1">
      <c r="A55" s="2"/>
      <c r="B55" s="2" t="s">
        <v>138</v>
      </c>
      <c r="C55" s="11" t="s">
        <v>23</v>
      </c>
      <c r="D55" s="12">
        <f>SUM(E55,N55)</f>
        <v>500</v>
      </c>
      <c r="E55" s="12">
        <f>SUM(F55,I55,J55,K55,L55,M55)</f>
        <v>500</v>
      </c>
      <c r="F55" s="12">
        <f>SUM(G55:H55)</f>
        <v>500</v>
      </c>
      <c r="G55" s="12">
        <v>0</v>
      </c>
      <c r="H55" s="12">
        <v>500</v>
      </c>
      <c r="I55" s="12"/>
      <c r="J55" s="12"/>
      <c r="K55" s="12"/>
      <c r="L55" s="12"/>
      <c r="M55" s="12"/>
      <c r="N55" s="12">
        <f>SUM(O55,Q55)</f>
        <v>0</v>
      </c>
      <c r="O55" s="12"/>
      <c r="P55" s="12"/>
      <c r="Q55" s="12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0" customFormat="1" ht="16.5" customHeight="1">
      <c r="A56" s="2" t="s">
        <v>42</v>
      </c>
      <c r="B56" s="2"/>
      <c r="C56" s="11" t="s">
        <v>43</v>
      </c>
      <c r="D56" s="12">
        <f t="shared" ref="D56:Q56" si="19">SUM(D57:D65)</f>
        <v>1646019</v>
      </c>
      <c r="E56" s="12">
        <f t="shared" si="19"/>
        <v>1646019</v>
      </c>
      <c r="F56" s="12">
        <f t="shared" si="19"/>
        <v>455669</v>
      </c>
      <c r="G56" s="12">
        <f t="shared" si="19"/>
        <v>324953</v>
      </c>
      <c r="H56" s="12">
        <f t="shared" si="19"/>
        <v>130716</v>
      </c>
      <c r="I56" s="12">
        <f t="shared" si="19"/>
        <v>0</v>
      </c>
      <c r="J56" s="12">
        <f t="shared" si="19"/>
        <v>1190350</v>
      </c>
      <c r="K56" s="12">
        <f t="shared" si="19"/>
        <v>0</v>
      </c>
      <c r="L56" s="12">
        <f t="shared" si="19"/>
        <v>0</v>
      </c>
      <c r="M56" s="12">
        <f t="shared" si="19"/>
        <v>0</v>
      </c>
      <c r="N56" s="12">
        <f t="shared" si="19"/>
        <v>0</v>
      </c>
      <c r="O56" s="12">
        <f t="shared" si="19"/>
        <v>0</v>
      </c>
      <c r="P56" s="12">
        <f t="shared" si="19"/>
        <v>0</v>
      </c>
      <c r="Q56" s="12">
        <f t="shared" si="19"/>
        <v>0</v>
      </c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10" customFormat="1" ht="15" customHeight="1">
      <c r="A57" s="2"/>
      <c r="B57" s="2" t="s">
        <v>139</v>
      </c>
      <c r="C57" s="11" t="s">
        <v>140</v>
      </c>
      <c r="D57" s="12">
        <f t="shared" ref="D57:D65" si="20">SUM(E57,N57)</f>
        <v>79000</v>
      </c>
      <c r="E57" s="12">
        <f t="shared" ref="E57:E65" si="21">SUM(F57,I57,J57,K57,L57,M57)</f>
        <v>79000</v>
      </c>
      <c r="F57" s="12">
        <f t="shared" ref="F57:F65" si="22">SUM(G57:H57)</f>
        <v>79000</v>
      </c>
      <c r="G57" s="12"/>
      <c r="H57" s="12">
        <v>79000</v>
      </c>
      <c r="I57" s="12"/>
      <c r="J57" s="12"/>
      <c r="K57" s="12"/>
      <c r="L57" s="12"/>
      <c r="M57" s="12"/>
      <c r="N57" s="12">
        <f t="shared" ref="N57:N65" si="23">SUM(O57,Q57)</f>
        <v>0</v>
      </c>
      <c r="O57" s="12"/>
      <c r="P57" s="12"/>
      <c r="Q57" s="12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0" customFormat="1" ht="15" customHeight="1">
      <c r="A58" s="2"/>
      <c r="B58" s="2" t="s">
        <v>141</v>
      </c>
      <c r="C58" s="11" t="s">
        <v>142</v>
      </c>
      <c r="D58" s="12">
        <f t="shared" si="20"/>
        <v>47783</v>
      </c>
      <c r="E58" s="12">
        <f t="shared" si="21"/>
        <v>47783</v>
      </c>
      <c r="F58" s="12">
        <f t="shared" si="22"/>
        <v>35783</v>
      </c>
      <c r="G58" s="12">
        <v>32633</v>
      </c>
      <c r="H58" s="12">
        <v>3150</v>
      </c>
      <c r="I58" s="12"/>
      <c r="J58" s="12">
        <v>12000</v>
      </c>
      <c r="K58" s="12"/>
      <c r="L58" s="12"/>
      <c r="M58" s="12"/>
      <c r="N58" s="12">
        <f t="shared" si="23"/>
        <v>0</v>
      </c>
      <c r="O58" s="12"/>
      <c r="P58" s="12"/>
      <c r="Q58" s="12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10" customFormat="1" ht="60.75" customHeight="1">
      <c r="A59" s="2"/>
      <c r="B59" s="2" t="s">
        <v>44</v>
      </c>
      <c r="C59" s="3" t="s">
        <v>45</v>
      </c>
      <c r="D59" s="12">
        <f t="shared" si="20"/>
        <v>807000</v>
      </c>
      <c r="E59" s="12">
        <f t="shared" si="21"/>
        <v>807000</v>
      </c>
      <c r="F59" s="12">
        <f t="shared" si="22"/>
        <v>58710</v>
      </c>
      <c r="G59" s="12">
        <v>58710</v>
      </c>
      <c r="H59" s="12"/>
      <c r="I59" s="12"/>
      <c r="J59" s="12">
        <v>748290</v>
      </c>
      <c r="K59" s="12"/>
      <c r="L59" s="12"/>
      <c r="M59" s="12"/>
      <c r="N59" s="12">
        <f t="shared" si="23"/>
        <v>0</v>
      </c>
      <c r="O59" s="12"/>
      <c r="P59" s="12"/>
      <c r="Q59" s="12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0" customFormat="1" ht="90.75" customHeight="1">
      <c r="A60" s="2"/>
      <c r="B60" s="2" t="s">
        <v>46</v>
      </c>
      <c r="C60" s="3" t="s">
        <v>47</v>
      </c>
      <c r="D60" s="12">
        <f t="shared" si="20"/>
        <v>23500</v>
      </c>
      <c r="E60" s="12">
        <f t="shared" si="21"/>
        <v>23500</v>
      </c>
      <c r="F60" s="12">
        <f t="shared" si="22"/>
        <v>23500</v>
      </c>
      <c r="G60" s="12"/>
      <c r="H60" s="12">
        <v>23500</v>
      </c>
      <c r="I60" s="12"/>
      <c r="J60" s="12"/>
      <c r="K60" s="12"/>
      <c r="L60" s="12"/>
      <c r="M60" s="12"/>
      <c r="N60" s="12">
        <f t="shared" si="23"/>
        <v>0</v>
      </c>
      <c r="O60" s="12"/>
      <c r="P60" s="12"/>
      <c r="Q60" s="12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10" customFormat="1" ht="39.6" customHeight="1">
      <c r="A61" s="2"/>
      <c r="B61" s="2" t="s">
        <v>48</v>
      </c>
      <c r="C61" s="11" t="s">
        <v>49</v>
      </c>
      <c r="D61" s="12">
        <f t="shared" si="20"/>
        <v>174000</v>
      </c>
      <c r="E61" s="12">
        <f t="shared" si="21"/>
        <v>174000</v>
      </c>
      <c r="F61" s="12">
        <f t="shared" si="22"/>
        <v>0</v>
      </c>
      <c r="G61" s="12"/>
      <c r="H61" s="12"/>
      <c r="I61" s="12"/>
      <c r="J61" s="12">
        <v>174000</v>
      </c>
      <c r="K61" s="12"/>
      <c r="L61" s="12"/>
      <c r="M61" s="12"/>
      <c r="N61" s="12">
        <f t="shared" si="23"/>
        <v>0</v>
      </c>
      <c r="O61" s="12"/>
      <c r="P61" s="12"/>
      <c r="Q61" s="12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10" customFormat="1" ht="15" customHeight="1">
      <c r="A62" s="2"/>
      <c r="B62" s="2" t="s">
        <v>143</v>
      </c>
      <c r="C62" s="11" t="s">
        <v>144</v>
      </c>
      <c r="D62" s="12">
        <f t="shared" si="20"/>
        <v>4986</v>
      </c>
      <c r="E62" s="12">
        <f t="shared" si="21"/>
        <v>4986</v>
      </c>
      <c r="F62" s="12">
        <f t="shared" si="22"/>
        <v>600</v>
      </c>
      <c r="G62" s="12"/>
      <c r="H62" s="12">
        <v>600</v>
      </c>
      <c r="I62" s="12"/>
      <c r="J62" s="12">
        <v>4386</v>
      </c>
      <c r="K62" s="12"/>
      <c r="L62" s="12"/>
      <c r="M62" s="12"/>
      <c r="N62" s="12">
        <f t="shared" si="23"/>
        <v>0</v>
      </c>
      <c r="O62" s="12"/>
      <c r="P62" s="12"/>
      <c r="Q62" s="12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10" customFormat="1" ht="15" customHeight="1">
      <c r="A63" s="2"/>
      <c r="B63" s="2" t="s">
        <v>50</v>
      </c>
      <c r="C63" s="3" t="s">
        <v>51</v>
      </c>
      <c r="D63" s="12">
        <f t="shared" si="20"/>
        <v>161250</v>
      </c>
      <c r="E63" s="12">
        <f t="shared" si="21"/>
        <v>161250</v>
      </c>
      <c r="F63" s="12">
        <f t="shared" si="22"/>
        <v>0</v>
      </c>
      <c r="G63" s="12"/>
      <c r="H63" s="12"/>
      <c r="I63" s="12"/>
      <c r="J63" s="12">
        <v>161250</v>
      </c>
      <c r="K63" s="12"/>
      <c r="L63" s="12"/>
      <c r="M63" s="12"/>
      <c r="N63" s="12">
        <f t="shared" si="23"/>
        <v>0</v>
      </c>
      <c r="O63" s="12"/>
      <c r="P63" s="12"/>
      <c r="Q63" s="12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0" customFormat="1" ht="15" customHeight="1">
      <c r="A64" s="2"/>
      <c r="B64" s="2" t="s">
        <v>52</v>
      </c>
      <c r="C64" s="11" t="s">
        <v>53</v>
      </c>
      <c r="D64" s="12">
        <f t="shared" si="20"/>
        <v>260000</v>
      </c>
      <c r="E64" s="12">
        <f t="shared" si="21"/>
        <v>260000</v>
      </c>
      <c r="F64" s="12">
        <f t="shared" si="22"/>
        <v>258076</v>
      </c>
      <c r="G64" s="12">
        <v>233610</v>
      </c>
      <c r="H64" s="12">
        <v>24466</v>
      </c>
      <c r="I64" s="12"/>
      <c r="J64" s="12">
        <v>1924</v>
      </c>
      <c r="K64" s="12"/>
      <c r="L64" s="12"/>
      <c r="M64" s="12"/>
      <c r="N64" s="12">
        <f t="shared" si="23"/>
        <v>0</v>
      </c>
      <c r="O64" s="12"/>
      <c r="P64" s="12"/>
      <c r="Q64" s="12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0" customFormat="1" ht="15" customHeight="1">
      <c r="A65" s="2"/>
      <c r="B65" s="2" t="s">
        <v>54</v>
      </c>
      <c r="C65" s="11" t="s">
        <v>23</v>
      </c>
      <c r="D65" s="12">
        <f t="shared" si="20"/>
        <v>88500</v>
      </c>
      <c r="E65" s="12">
        <f t="shared" si="21"/>
        <v>88500</v>
      </c>
      <c r="F65" s="12">
        <f t="shared" si="22"/>
        <v>0</v>
      </c>
      <c r="G65" s="12"/>
      <c r="H65" s="12"/>
      <c r="I65" s="12"/>
      <c r="J65" s="12">
        <v>88500</v>
      </c>
      <c r="K65" s="12"/>
      <c r="L65" s="12"/>
      <c r="M65" s="12"/>
      <c r="N65" s="12">
        <f t="shared" si="23"/>
        <v>0</v>
      </c>
      <c r="O65" s="12"/>
      <c r="P65" s="12"/>
      <c r="Q65" s="12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10" customFormat="1" ht="30.6" customHeight="1">
      <c r="A66" s="2" t="s">
        <v>55</v>
      </c>
      <c r="B66" s="2"/>
      <c r="C66" s="11" t="s">
        <v>56</v>
      </c>
      <c r="D66" s="12">
        <f t="shared" ref="D66:Q66" si="24">SUM(D67)</f>
        <v>250000</v>
      </c>
      <c r="E66" s="12">
        <f t="shared" si="24"/>
        <v>250000</v>
      </c>
      <c r="F66" s="12">
        <f t="shared" si="24"/>
        <v>0</v>
      </c>
      <c r="G66" s="12">
        <f t="shared" si="24"/>
        <v>0</v>
      </c>
      <c r="H66" s="12">
        <f t="shared" si="24"/>
        <v>0</v>
      </c>
      <c r="I66" s="12">
        <f t="shared" si="24"/>
        <v>0</v>
      </c>
      <c r="J66" s="12">
        <f t="shared" si="24"/>
        <v>0</v>
      </c>
      <c r="K66" s="12">
        <f t="shared" si="24"/>
        <v>250000</v>
      </c>
      <c r="L66" s="12">
        <f t="shared" si="24"/>
        <v>0</v>
      </c>
      <c r="M66" s="12">
        <f t="shared" si="24"/>
        <v>0</v>
      </c>
      <c r="N66" s="12">
        <f t="shared" si="24"/>
        <v>0</v>
      </c>
      <c r="O66" s="12">
        <f t="shared" si="24"/>
        <v>0</v>
      </c>
      <c r="P66" s="12">
        <f t="shared" si="24"/>
        <v>0</v>
      </c>
      <c r="Q66" s="12">
        <f t="shared" si="24"/>
        <v>0</v>
      </c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10" customFormat="1" ht="15" customHeight="1">
      <c r="A67" s="2"/>
      <c r="B67" s="2" t="s">
        <v>57</v>
      </c>
      <c r="C67" s="11" t="s">
        <v>23</v>
      </c>
      <c r="D67" s="12">
        <f>SUM(E67,N67)</f>
        <v>250000</v>
      </c>
      <c r="E67" s="12">
        <f>SUM(F67,I67,J67,K67,L67,M67)</f>
        <v>250000</v>
      </c>
      <c r="F67" s="12">
        <f>SUM(G67:H67)</f>
        <v>0</v>
      </c>
      <c r="G67" s="12"/>
      <c r="H67" s="12"/>
      <c r="I67" s="12"/>
      <c r="J67" s="12"/>
      <c r="K67" s="12">
        <v>250000</v>
      </c>
      <c r="L67" s="12"/>
      <c r="M67" s="12"/>
      <c r="N67" s="12">
        <f>SUM(O67,Q67)</f>
        <v>0</v>
      </c>
      <c r="O67" s="12"/>
      <c r="P67" s="12"/>
      <c r="Q67" s="12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10" customFormat="1" ht="30.75" customHeight="1">
      <c r="A68" s="2" t="s">
        <v>145</v>
      </c>
      <c r="B68" s="2"/>
      <c r="C68" s="11" t="s">
        <v>146</v>
      </c>
      <c r="D68" s="12">
        <f t="shared" ref="D68:Q68" si="25">SUM(D69:D72)</f>
        <v>340981</v>
      </c>
      <c r="E68" s="12">
        <f t="shared" si="25"/>
        <v>340981</v>
      </c>
      <c r="F68" s="12">
        <f t="shared" si="25"/>
        <v>191801</v>
      </c>
      <c r="G68" s="12">
        <f t="shared" si="25"/>
        <v>183100</v>
      </c>
      <c r="H68" s="12">
        <f t="shared" si="25"/>
        <v>8701</v>
      </c>
      <c r="I68" s="12">
        <f t="shared" si="25"/>
        <v>125000</v>
      </c>
      <c r="J68" s="12">
        <f t="shared" si="25"/>
        <v>24180</v>
      </c>
      <c r="K68" s="12">
        <f t="shared" si="25"/>
        <v>0</v>
      </c>
      <c r="L68" s="12">
        <f t="shared" si="25"/>
        <v>0</v>
      </c>
      <c r="M68" s="12">
        <f t="shared" si="25"/>
        <v>0</v>
      </c>
      <c r="N68" s="12">
        <f t="shared" si="25"/>
        <v>0</v>
      </c>
      <c r="O68" s="12">
        <f t="shared" si="25"/>
        <v>0</v>
      </c>
      <c r="P68" s="12">
        <f t="shared" si="25"/>
        <v>0</v>
      </c>
      <c r="Q68" s="12">
        <f t="shared" si="25"/>
        <v>0</v>
      </c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10" customFormat="1" ht="17.100000000000001" customHeight="1">
      <c r="A69" s="2"/>
      <c r="B69" s="2" t="s">
        <v>147</v>
      </c>
      <c r="C69" s="11" t="s">
        <v>148</v>
      </c>
      <c r="D69" s="12">
        <f>SUM(E69,N69)</f>
        <v>200000</v>
      </c>
      <c r="E69" s="12">
        <f>SUM(F69,I69,J69,K69,L69,M69)</f>
        <v>200000</v>
      </c>
      <c r="F69" s="12">
        <f>SUM(G69:H69)</f>
        <v>189320</v>
      </c>
      <c r="G69" s="12">
        <v>183100</v>
      </c>
      <c r="H69" s="12">
        <v>6220</v>
      </c>
      <c r="I69" s="12"/>
      <c r="J69" s="12">
        <v>10680</v>
      </c>
      <c r="K69" s="12"/>
      <c r="L69" s="12"/>
      <c r="M69" s="12"/>
      <c r="N69" s="12">
        <f>SUM(O69,Q69)</f>
        <v>0</v>
      </c>
      <c r="O69" s="12"/>
      <c r="P69" s="12"/>
      <c r="Q69" s="12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10" customFormat="1" ht="15" customHeight="1">
      <c r="A70" s="2"/>
      <c r="B70" s="2" t="s">
        <v>149</v>
      </c>
      <c r="C70" s="11" t="s">
        <v>150</v>
      </c>
      <c r="D70" s="12">
        <f>SUM(E70,N70)</f>
        <v>14050</v>
      </c>
      <c r="E70" s="12">
        <f>SUM(F70,I70,J70,K70,L70,M70)</f>
        <v>14050</v>
      </c>
      <c r="F70" s="12">
        <f>SUM(G70:H70)</f>
        <v>550</v>
      </c>
      <c r="G70" s="12"/>
      <c r="H70" s="12">
        <v>550</v>
      </c>
      <c r="I70" s="12"/>
      <c r="J70" s="12">
        <v>13500</v>
      </c>
      <c r="K70" s="12"/>
      <c r="L70" s="12"/>
      <c r="M70" s="12"/>
      <c r="N70" s="12">
        <f>SUM(O70,Q70)</f>
        <v>0</v>
      </c>
      <c r="O70" s="12"/>
      <c r="P70" s="12"/>
      <c r="Q70" s="12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10" customFormat="1" ht="30.6" customHeight="1">
      <c r="A71" s="2"/>
      <c r="B71" s="2" t="s">
        <v>151</v>
      </c>
      <c r="C71" s="11" t="s">
        <v>130</v>
      </c>
      <c r="D71" s="12">
        <f>SUM(E71,N71)</f>
        <v>1931</v>
      </c>
      <c r="E71" s="12">
        <f>SUM(F71,I71,J71,K71,L71,M71)</f>
        <v>1931</v>
      </c>
      <c r="F71" s="12">
        <f>SUM(G71:H71)</f>
        <v>1931</v>
      </c>
      <c r="G71" s="12"/>
      <c r="H71" s="12">
        <v>1931</v>
      </c>
      <c r="I71" s="12"/>
      <c r="J71" s="12"/>
      <c r="K71" s="12"/>
      <c r="L71" s="12"/>
      <c r="M71" s="12"/>
      <c r="N71" s="12">
        <f>SUM(O71,Q71)</f>
        <v>0</v>
      </c>
      <c r="O71" s="12"/>
      <c r="P71" s="12"/>
      <c r="Q71" s="12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10" customFormat="1" ht="15" customHeight="1">
      <c r="A72" s="2"/>
      <c r="B72" s="2" t="s">
        <v>152</v>
      </c>
      <c r="C72" s="11" t="s">
        <v>23</v>
      </c>
      <c r="D72" s="12">
        <f>SUM(E72,N72)</f>
        <v>125000</v>
      </c>
      <c r="E72" s="12">
        <f>SUM(F72,I72,J72,K72,L72,M72)</f>
        <v>125000</v>
      </c>
      <c r="F72" s="12">
        <f>SUM(G72:H72)</f>
        <v>0</v>
      </c>
      <c r="G72" s="12"/>
      <c r="H72" s="12"/>
      <c r="I72" s="12">
        <v>125000</v>
      </c>
      <c r="J72" s="12"/>
      <c r="K72" s="12"/>
      <c r="L72" s="12"/>
      <c r="M72" s="12"/>
      <c r="N72" s="12">
        <f>SUM(O72,Q72)</f>
        <v>0</v>
      </c>
      <c r="O72" s="12"/>
      <c r="P72" s="12"/>
      <c r="Q72" s="12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10" customFormat="1" ht="30.75" customHeight="1">
      <c r="A73" s="2" t="s">
        <v>58</v>
      </c>
      <c r="B73" s="2"/>
      <c r="C73" s="11" t="s">
        <v>59</v>
      </c>
      <c r="D73" s="12">
        <f t="shared" ref="D73:Q73" si="26">SUM(D74:D76)</f>
        <v>4051805</v>
      </c>
      <c r="E73" s="12">
        <f t="shared" si="26"/>
        <v>2507913</v>
      </c>
      <c r="F73" s="12">
        <f t="shared" si="26"/>
        <v>2499963</v>
      </c>
      <c r="G73" s="12">
        <f t="shared" si="26"/>
        <v>304088</v>
      </c>
      <c r="H73" s="12">
        <f t="shared" si="26"/>
        <v>2195875</v>
      </c>
      <c r="I73" s="12">
        <f t="shared" si="26"/>
        <v>7200</v>
      </c>
      <c r="J73" s="12">
        <f t="shared" si="26"/>
        <v>750</v>
      </c>
      <c r="K73" s="12">
        <f t="shared" si="26"/>
        <v>0</v>
      </c>
      <c r="L73" s="12">
        <f t="shared" si="26"/>
        <v>0</v>
      </c>
      <c r="M73" s="12">
        <f t="shared" si="26"/>
        <v>0</v>
      </c>
      <c r="N73" s="12">
        <f t="shared" si="26"/>
        <v>1543892</v>
      </c>
      <c r="O73" s="12">
        <f t="shared" si="26"/>
        <v>1543892</v>
      </c>
      <c r="P73" s="12">
        <f t="shared" si="26"/>
        <v>1034417</v>
      </c>
      <c r="Q73" s="12">
        <f t="shared" si="26"/>
        <v>0</v>
      </c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10" customFormat="1" ht="15" customHeight="1">
      <c r="A74" s="2"/>
      <c r="B74" s="2" t="s">
        <v>153</v>
      </c>
      <c r="C74" s="11" t="s">
        <v>154</v>
      </c>
      <c r="D74" s="12">
        <f>SUM(E74,N74)</f>
        <v>1137239</v>
      </c>
      <c r="E74" s="12">
        <f>SUM(F74,I74,J74,K74,L74,M74)</f>
        <v>1137239</v>
      </c>
      <c r="F74" s="12">
        <f>SUM(G74:H74)</f>
        <v>1136789</v>
      </c>
      <c r="G74" s="12">
        <v>140604</v>
      </c>
      <c r="H74" s="12">
        <v>996185</v>
      </c>
      <c r="I74" s="12"/>
      <c r="J74" s="12">
        <v>450</v>
      </c>
      <c r="K74" s="12"/>
      <c r="L74" s="12"/>
      <c r="M74" s="12"/>
      <c r="N74" s="12">
        <f>SUM(O74,Q74)</f>
        <v>0</v>
      </c>
      <c r="O74" s="12"/>
      <c r="P74" s="12"/>
      <c r="Q74" s="12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10" customFormat="1" ht="15" customHeight="1">
      <c r="A75" s="2"/>
      <c r="B75" s="2" t="s">
        <v>155</v>
      </c>
      <c r="C75" s="11" t="s">
        <v>156</v>
      </c>
      <c r="D75" s="12">
        <f>SUM(E75,N75)</f>
        <v>480000</v>
      </c>
      <c r="E75" s="12">
        <f>SUM(F75,I75,J75,K75,L75,M75)</f>
        <v>480000</v>
      </c>
      <c r="F75" s="12">
        <f>SUM(G75:H75)</f>
        <v>480000</v>
      </c>
      <c r="G75" s="12"/>
      <c r="H75" s="12">
        <v>480000</v>
      </c>
      <c r="I75" s="12"/>
      <c r="J75" s="12"/>
      <c r="K75" s="12"/>
      <c r="L75" s="12"/>
      <c r="M75" s="12"/>
      <c r="N75" s="12">
        <f>SUM(O75,Q75)</f>
        <v>0</v>
      </c>
      <c r="O75" s="12"/>
      <c r="P75" s="12"/>
      <c r="Q75" s="12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10" customFormat="1" ht="15" customHeight="1">
      <c r="A76" s="2"/>
      <c r="B76" s="2" t="s">
        <v>60</v>
      </c>
      <c r="C76" s="11" t="s">
        <v>23</v>
      </c>
      <c r="D76" s="12">
        <f>SUM(E76,N76)</f>
        <v>2434566</v>
      </c>
      <c r="E76" s="12">
        <f>SUM(F76,I76,J76,K76,L76,M76)</f>
        <v>890674</v>
      </c>
      <c r="F76" s="12">
        <f>SUM(G76:H76)</f>
        <v>883174</v>
      </c>
      <c r="G76" s="12">
        <v>163484</v>
      </c>
      <c r="H76" s="12">
        <v>719690</v>
      </c>
      <c r="I76" s="12">
        <v>7200</v>
      </c>
      <c r="J76" s="12">
        <v>300</v>
      </c>
      <c r="K76" s="12"/>
      <c r="L76" s="12"/>
      <c r="M76" s="12"/>
      <c r="N76" s="12">
        <f>SUM(O76,Q76)</f>
        <v>1543892</v>
      </c>
      <c r="O76" s="12">
        <v>1543892</v>
      </c>
      <c r="P76" s="12">
        <v>1034417</v>
      </c>
      <c r="Q76" s="12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10" customFormat="1" ht="30.75" customHeight="1">
      <c r="A77" s="2" t="s">
        <v>61</v>
      </c>
      <c r="B77" s="2"/>
      <c r="C77" s="11" t="s">
        <v>62</v>
      </c>
      <c r="D77" s="12">
        <f t="shared" ref="D77:Q77" si="27">SUM(D78:D80)</f>
        <v>602600</v>
      </c>
      <c r="E77" s="12">
        <f t="shared" si="27"/>
        <v>454600</v>
      </c>
      <c r="F77" s="12">
        <f t="shared" si="27"/>
        <v>106150</v>
      </c>
      <c r="G77" s="12">
        <f t="shared" si="27"/>
        <v>3500</v>
      </c>
      <c r="H77" s="12">
        <f t="shared" si="27"/>
        <v>102650</v>
      </c>
      <c r="I77" s="12">
        <f t="shared" si="27"/>
        <v>348450</v>
      </c>
      <c r="J77" s="12">
        <f t="shared" si="27"/>
        <v>0</v>
      </c>
      <c r="K77" s="12">
        <f t="shared" si="27"/>
        <v>0</v>
      </c>
      <c r="L77" s="12">
        <f t="shared" si="27"/>
        <v>0</v>
      </c>
      <c r="M77" s="12">
        <f t="shared" si="27"/>
        <v>0</v>
      </c>
      <c r="N77" s="12">
        <f t="shared" si="27"/>
        <v>148000</v>
      </c>
      <c r="O77" s="12">
        <f t="shared" si="27"/>
        <v>148000</v>
      </c>
      <c r="P77" s="12">
        <f t="shared" si="27"/>
        <v>0</v>
      </c>
      <c r="Q77" s="12">
        <f t="shared" si="27"/>
        <v>0</v>
      </c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10" customFormat="1" ht="29.85" customHeight="1">
      <c r="A78" s="2"/>
      <c r="B78" s="2" t="s">
        <v>63</v>
      </c>
      <c r="C78" s="11" t="s">
        <v>64</v>
      </c>
      <c r="D78" s="12">
        <f>SUM(E78,N78)</f>
        <v>507600</v>
      </c>
      <c r="E78" s="12">
        <f>SUM(F78,I78,J78,K78,L78,M78)</f>
        <v>359600</v>
      </c>
      <c r="F78" s="12">
        <f>SUM(G78:H78)</f>
        <v>104600</v>
      </c>
      <c r="G78" s="12">
        <v>3500</v>
      </c>
      <c r="H78" s="12">
        <v>101100</v>
      </c>
      <c r="I78" s="12">
        <v>255000</v>
      </c>
      <c r="J78" s="12"/>
      <c r="K78" s="12"/>
      <c r="L78" s="12"/>
      <c r="M78" s="12"/>
      <c r="N78" s="12">
        <f>SUM(O78,Q78)</f>
        <v>148000</v>
      </c>
      <c r="O78" s="12">
        <v>148000</v>
      </c>
      <c r="P78" s="12"/>
      <c r="Q78" s="12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10" customFormat="1">
      <c r="A79" s="2"/>
      <c r="B79" s="2" t="s">
        <v>65</v>
      </c>
      <c r="C79" s="11" t="s">
        <v>66</v>
      </c>
      <c r="D79" s="12">
        <f>SUM(E79,N79)</f>
        <v>65000</v>
      </c>
      <c r="E79" s="12">
        <f>SUM(F79,I79,J79,K79,L79,M79)</f>
        <v>65000</v>
      </c>
      <c r="F79" s="12">
        <f>SUM(G79:H79)</f>
        <v>1550</v>
      </c>
      <c r="G79" s="12"/>
      <c r="H79" s="12">
        <v>1550</v>
      </c>
      <c r="I79" s="12">
        <v>63450</v>
      </c>
      <c r="J79" s="12"/>
      <c r="K79" s="12"/>
      <c r="L79" s="12"/>
      <c r="M79" s="12"/>
      <c r="N79" s="12">
        <f>SUM(O79,Q79)</f>
        <v>0</v>
      </c>
      <c r="O79" s="12"/>
      <c r="P79" s="12"/>
      <c r="Q79" s="12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10" customFormat="1">
      <c r="A80" s="2"/>
      <c r="B80" s="2" t="s">
        <v>157</v>
      </c>
      <c r="C80" s="11" t="s">
        <v>23</v>
      </c>
      <c r="D80" s="12">
        <f>SUM(E80,N80)</f>
        <v>30000</v>
      </c>
      <c r="E80" s="12">
        <f>SUM(F80,I80,J80,K80,L80,M80)</f>
        <v>30000</v>
      </c>
      <c r="F80" s="12">
        <f>SUM(G80:H80)</f>
        <v>0</v>
      </c>
      <c r="G80" s="12"/>
      <c r="H80" s="12"/>
      <c r="I80" s="12">
        <v>30000</v>
      </c>
      <c r="J80" s="12"/>
      <c r="K80" s="12"/>
      <c r="L80" s="12"/>
      <c r="M80" s="12"/>
      <c r="N80" s="12">
        <f>SUM(O80,Q80)</f>
        <v>0</v>
      </c>
      <c r="O80" s="12"/>
      <c r="P80" s="12"/>
      <c r="Q80" s="12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10" customFormat="1" ht="15.75" customHeight="1">
      <c r="A81" s="2" t="s">
        <v>67</v>
      </c>
      <c r="B81" s="2"/>
      <c r="C81" s="11" t="s">
        <v>158</v>
      </c>
      <c r="D81" s="12">
        <f t="shared" ref="D81:Q81" si="28">SUM(D82:D83)</f>
        <v>89200</v>
      </c>
      <c r="E81" s="12">
        <f t="shared" si="28"/>
        <v>89200</v>
      </c>
      <c r="F81" s="12">
        <f t="shared" si="28"/>
        <v>34200</v>
      </c>
      <c r="G81" s="12">
        <f t="shared" si="28"/>
        <v>15500</v>
      </c>
      <c r="H81" s="12">
        <f t="shared" si="28"/>
        <v>18700</v>
      </c>
      <c r="I81" s="12">
        <f t="shared" si="28"/>
        <v>55000</v>
      </c>
      <c r="J81" s="12">
        <f t="shared" si="28"/>
        <v>0</v>
      </c>
      <c r="K81" s="12">
        <f t="shared" si="28"/>
        <v>0</v>
      </c>
      <c r="L81" s="12">
        <f t="shared" si="28"/>
        <v>0</v>
      </c>
      <c r="M81" s="12">
        <f t="shared" si="28"/>
        <v>0</v>
      </c>
      <c r="N81" s="12">
        <f t="shared" si="28"/>
        <v>0</v>
      </c>
      <c r="O81" s="12">
        <f t="shared" si="28"/>
        <v>0</v>
      </c>
      <c r="P81" s="12">
        <f t="shared" si="28"/>
        <v>0</v>
      </c>
      <c r="Q81" s="12">
        <f t="shared" si="28"/>
        <v>0</v>
      </c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10" customFormat="1" ht="15" customHeight="1">
      <c r="A82" s="2"/>
      <c r="B82" s="2" t="s">
        <v>159</v>
      </c>
      <c r="C82" s="11" t="s">
        <v>160</v>
      </c>
      <c r="D82" s="12">
        <f>SUM(E82,N82)</f>
        <v>25600</v>
      </c>
      <c r="E82" s="12">
        <f>SUM(F82,I82,J82,K82,L82,M82)</f>
        <v>25600</v>
      </c>
      <c r="F82" s="12">
        <f>SUM(G82:H82)</f>
        <v>25600</v>
      </c>
      <c r="G82" s="12">
        <v>15500</v>
      </c>
      <c r="H82" s="12">
        <v>10100</v>
      </c>
      <c r="I82" s="12"/>
      <c r="J82" s="12"/>
      <c r="K82" s="12"/>
      <c r="L82" s="12"/>
      <c r="M82" s="12"/>
      <c r="N82" s="12">
        <f>SUM(O82,Q82)</f>
        <v>0</v>
      </c>
      <c r="O82" s="12"/>
      <c r="P82" s="12"/>
      <c r="Q82" s="12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10" customFormat="1" ht="15" customHeight="1">
      <c r="A83" s="2"/>
      <c r="B83" s="2" t="s">
        <v>68</v>
      </c>
      <c r="C83" s="11" t="s">
        <v>23</v>
      </c>
      <c r="D83" s="12">
        <f>SUM(E83,N83)</f>
        <v>63600</v>
      </c>
      <c r="E83" s="12">
        <f>SUM(F83,I83,J83,K83,L83,M83)</f>
        <v>63600</v>
      </c>
      <c r="F83" s="12">
        <f>SUM(G83:H83)</f>
        <v>8600</v>
      </c>
      <c r="G83" s="12"/>
      <c r="H83" s="12">
        <v>8600</v>
      </c>
      <c r="I83" s="12">
        <v>55000</v>
      </c>
      <c r="J83" s="12"/>
      <c r="K83" s="12"/>
      <c r="L83" s="12"/>
      <c r="M83" s="12"/>
      <c r="N83" s="12">
        <f>SUM(O83,Q83)</f>
        <v>0</v>
      </c>
      <c r="O83" s="12"/>
      <c r="P83" s="12"/>
      <c r="Q83" s="12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13" customFormat="1" ht="30" customHeight="1">
      <c r="A84" s="27" t="s">
        <v>161</v>
      </c>
      <c r="B84" s="27"/>
      <c r="C84" s="27"/>
      <c r="D84" s="22">
        <f t="shared" ref="D84:Q84" si="29">SUM(D11,D15,D18,D20,D23,D29,D31,D38,D40,D44,D52,D56,D66,D68,D73,D77,D81)</f>
        <v>17426436</v>
      </c>
      <c r="E84" s="22">
        <f t="shared" si="29"/>
        <v>14520868</v>
      </c>
      <c r="F84" s="22">
        <f t="shared" si="29"/>
        <v>11125984</v>
      </c>
      <c r="G84" s="22">
        <f t="shared" si="29"/>
        <v>5959784</v>
      </c>
      <c r="H84" s="22">
        <f t="shared" si="29"/>
        <v>5166200</v>
      </c>
      <c r="I84" s="22">
        <f t="shared" si="29"/>
        <v>1119150</v>
      </c>
      <c r="J84" s="22">
        <f t="shared" si="29"/>
        <v>1549008</v>
      </c>
      <c r="K84" s="22">
        <f t="shared" si="29"/>
        <v>250000</v>
      </c>
      <c r="L84" s="22">
        <f t="shared" si="29"/>
        <v>0</v>
      </c>
      <c r="M84" s="22">
        <f t="shared" si="29"/>
        <v>476726</v>
      </c>
      <c r="N84" s="22">
        <f t="shared" si="29"/>
        <v>2905568</v>
      </c>
      <c r="O84" s="22">
        <f t="shared" si="29"/>
        <v>2905568</v>
      </c>
      <c r="P84" s="22">
        <f t="shared" si="29"/>
        <v>1034417</v>
      </c>
      <c r="Q84" s="22">
        <f t="shared" si="29"/>
        <v>0</v>
      </c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10" customFormat="1" ht="13.5" customHeight="1">
      <c r="A85" s="14"/>
      <c r="B85" s="1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10" customFormat="1" ht="13.5" customHeight="1">
      <c r="A86" s="14"/>
      <c r="B86" s="14"/>
      <c r="C86" s="16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10" customFormat="1" ht="13.5" customHeight="1">
      <c r="A87" s="14"/>
      <c r="B87" s="14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10" customFormat="1" ht="13.5" customHeight="1">
      <c r="A88" s="14"/>
      <c r="B88" s="14"/>
      <c r="C88" s="14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10" customFormat="1" ht="13.5" customHeight="1">
      <c r="A89" s="14"/>
      <c r="B89" s="14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10" customFormat="1" ht="13.5" customHeight="1">
      <c r="A90" s="14"/>
      <c r="B90" s="14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10" customFormat="1" ht="13.5" customHeight="1">
      <c r="A91" s="14"/>
      <c r="B91" s="14"/>
      <c r="C91" s="1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10" customFormat="1" ht="15" customHeight="1">
      <c r="A92" s="14"/>
      <c r="B92" s="14"/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10" customFormat="1" ht="15" customHeight="1">
      <c r="A93" s="14"/>
      <c r="B93" s="14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4" customFormat="1">
      <c r="A94" s="17"/>
      <c r="B94" s="17"/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256" s="4" customFormat="1">
      <c r="A95" s="17"/>
      <c r="B95" s="17"/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256" s="4" customFormat="1">
      <c r="A96" s="17"/>
      <c r="B96" s="17"/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s="4" customFormat="1">
      <c r="A97" s="17"/>
      <c r="B97" s="17"/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s="4" customFormat="1">
      <c r="A98" s="17"/>
      <c r="B98" s="17"/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s="4" customFormat="1">
      <c r="A99" s="17"/>
      <c r="B99" s="17"/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s="4" customFormat="1">
      <c r="A100" s="17"/>
      <c r="B100" s="17"/>
      <c r="C100" s="17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s="4" customFormat="1">
      <c r="A101" s="17"/>
      <c r="B101" s="17"/>
      <c r="C101" s="17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s="4" customFormat="1">
      <c r="A102" s="17"/>
      <c r="B102" s="17"/>
      <c r="C102" s="17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s="4" customFormat="1">
      <c r="A103" s="17"/>
      <c r="B103" s="17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s="4" customFormat="1">
      <c r="A104" s="17"/>
      <c r="B104" s="17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s="4" customFormat="1">
      <c r="A105" s="17"/>
      <c r="B105" s="17"/>
      <c r="C105" s="17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s="4" customFormat="1">
      <c r="A106" s="17"/>
      <c r="B106" s="17"/>
      <c r="C106" s="17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s="4" customFormat="1">
      <c r="A107" s="17"/>
      <c r="B107" s="17"/>
      <c r="C107" s="1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s="4" customFormat="1">
      <c r="A108" s="17"/>
      <c r="B108" s="17"/>
      <c r="C108" s="17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s="4" customFormat="1">
      <c r="A109" s="17"/>
      <c r="B109" s="17"/>
      <c r="C109" s="17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s="4" customFormat="1">
      <c r="A110" s="17"/>
      <c r="B110" s="17"/>
      <c r="C110" s="17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s="4" customFormat="1">
      <c r="A111" s="17"/>
      <c r="B111" s="17"/>
      <c r="C111" s="17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s="4" customFormat="1">
      <c r="A112" s="17"/>
      <c r="B112" s="17"/>
      <c r="C112" s="17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s="4" customFormat="1">
      <c r="A113" s="17"/>
      <c r="B113" s="17"/>
      <c r="C113" s="17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s="4" customFormat="1">
      <c r="A114" s="17"/>
      <c r="B114" s="17"/>
      <c r="C114" s="17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s="4" customFormat="1">
      <c r="A115" s="17"/>
      <c r="B115" s="17"/>
      <c r="C115" s="17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s="4" customFormat="1">
      <c r="A116" s="17"/>
      <c r="B116" s="17"/>
      <c r="C116" s="17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s="4" customFormat="1">
      <c r="A117" s="17"/>
      <c r="B117" s="17"/>
      <c r="C117" s="17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s="4" customFormat="1">
      <c r="A118" s="17"/>
      <c r="B118" s="17"/>
      <c r="C118" s="17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s="4" customFormat="1">
      <c r="A119" s="17"/>
      <c r="B119" s="17"/>
      <c r="C119" s="17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s="4" customFormat="1">
      <c r="A120" s="17"/>
      <c r="B120" s="17"/>
      <c r="C120" s="17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s="4" customFormat="1">
      <c r="A121" s="17"/>
      <c r="B121" s="17"/>
      <c r="C121" s="17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s="4" customFormat="1">
      <c r="A122" s="17"/>
      <c r="B122" s="17"/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s="4" customFormat="1">
      <c r="A123" s="17"/>
      <c r="B123" s="17"/>
      <c r="C123" s="17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s="4" customFormat="1">
      <c r="A124" s="17"/>
      <c r="B124" s="17"/>
      <c r="C124" s="17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s="4" customFormat="1">
      <c r="A125" s="17"/>
      <c r="B125" s="17"/>
      <c r="C125" s="1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s="4" customFormat="1">
      <c r="A126" s="17"/>
      <c r="B126" s="17"/>
      <c r="C126" s="1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 s="4" customFormat="1">
      <c r="A127" s="17"/>
      <c r="B127" s="17"/>
      <c r="C127" s="1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s="4" customFormat="1">
      <c r="A128" s="17"/>
      <c r="B128" s="17"/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s="4" customFormat="1">
      <c r="A129" s="17"/>
      <c r="B129" s="17"/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s="4" customFormat="1">
      <c r="A130" s="17"/>
      <c r="B130" s="17"/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 s="4" customFormat="1">
      <c r="A131" s="17"/>
      <c r="B131" s="17"/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1:17" s="4" customFormat="1">
      <c r="A132" s="17"/>
      <c r="B132" s="17"/>
      <c r="C132" s="1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s="4" customFormat="1">
      <c r="A133" s="17"/>
      <c r="B133" s="17"/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 s="4" customFormat="1">
      <c r="A134" s="17"/>
      <c r="B134" s="17"/>
      <c r="C134" s="17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1:17" s="4" customFormat="1">
      <c r="A135" s="17"/>
      <c r="B135" s="17"/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 s="4" customFormat="1">
      <c r="A136" s="17"/>
      <c r="B136" s="17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s="4" customFormat="1">
      <c r="A137" s="17"/>
      <c r="B137" s="17"/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1:17" s="4" customFormat="1">
      <c r="A138" s="17"/>
      <c r="B138" s="17"/>
      <c r="C138" s="1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s="4" customFormat="1">
      <c r="A139" s="17"/>
      <c r="B139" s="17"/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1:17" s="4" customFormat="1">
      <c r="A140" s="17"/>
      <c r="B140" s="17"/>
      <c r="C140" s="17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 s="4" customFormat="1">
      <c r="A141" s="17"/>
      <c r="B141" s="17"/>
      <c r="C141" s="17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s="4" customFormat="1">
      <c r="A142" s="17"/>
      <c r="B142" s="17"/>
      <c r="C142" s="1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s="4" customFormat="1">
      <c r="A143" s="17"/>
      <c r="B143" s="17"/>
      <c r="C143" s="17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s="4" customFormat="1">
      <c r="A144" s="17"/>
      <c r="B144" s="17"/>
      <c r="C144" s="17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1:17" s="4" customFormat="1">
      <c r="A145" s="17"/>
      <c r="B145" s="17"/>
      <c r="C145" s="17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1:17"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</sheetData>
  <mergeCells count="20">
    <mergeCell ref="A84:C84"/>
    <mergeCell ref="F8:F9"/>
    <mergeCell ref="G8:H8"/>
    <mergeCell ref="I8:I9"/>
    <mergeCell ref="J8:J9"/>
    <mergeCell ref="A4:Q4"/>
    <mergeCell ref="A6:A9"/>
    <mergeCell ref="B6:B9"/>
    <mergeCell ref="C6:C9"/>
    <mergeCell ref="D6:D9"/>
    <mergeCell ref="E6:Q6"/>
    <mergeCell ref="E7:E9"/>
    <mergeCell ref="F7:M7"/>
    <mergeCell ref="N7:N9"/>
    <mergeCell ref="O7:Q7"/>
    <mergeCell ref="M8:M9"/>
    <mergeCell ref="O8:O9"/>
    <mergeCell ref="Q8:Q9"/>
    <mergeCell ref="K8:K9"/>
    <mergeCell ref="L8:L9"/>
  </mergeCells>
  <printOptions horizontalCentered="1"/>
  <pageMargins left="0.39374999999999999" right="0.39374999999999999" top="0.78749999999999998" bottom="0.78750000000000009" header="0.51180555555555562" footer="0.51180555555555562"/>
  <pageSetup paperSize="9" scale="54" firstPageNumber="0" orientation="landscape" horizontalDpi="300" verticalDpi="300" r:id="rId1"/>
  <headerFooter alignWithMargins="0">
    <oddFooter>&amp;L&amp;8&amp;P</oddFooter>
  </headerFooter>
  <rowBreaks count="2" manualBreakCount="2">
    <brk id="39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BUDŻET</vt:lpstr>
      <vt:lpstr>załącznik_2 po zmianach</vt:lpstr>
      <vt:lpstr>'załącznik_2 po zmianach'!Obszar_wydruku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mprzysiwek</dc:creator>
  <cp:lastModifiedBy>bopasinska</cp:lastModifiedBy>
  <cp:lastPrinted>2015-01-05T10:13:32Z</cp:lastPrinted>
  <dcterms:created xsi:type="dcterms:W3CDTF">2014-12-23T13:23:59Z</dcterms:created>
  <dcterms:modified xsi:type="dcterms:W3CDTF">2015-01-05T10:44:33Z</dcterms:modified>
</cp:coreProperties>
</file>